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129E0B3B-B5CC-401A-BE8E-0A91F87CF5EC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 (1_9_26)" sheetId="127" r:id="rId93"/>
    <sheet name="Standings (1_10_26)" sheetId="128" r:id="rId94"/>
    <sheet name="Standings (1_11_26)" sheetId="129" r:id="rId95"/>
    <sheet name="Standings (1_12_26)" sheetId="130" r:id="rId96"/>
    <sheet name="Standings (1_13_26)" sheetId="131" r:id="rId97"/>
    <sheet name="Standings" sheetId="4" r:id="rId98"/>
    <sheet name="Anaheim_Ducks" sheetId="5" r:id="rId99"/>
    <sheet name="Boston_Bruins" sheetId="7" r:id="rId100"/>
    <sheet name="Buffalo_Sabres" sheetId="8" r:id="rId101"/>
    <sheet name="Calgary_Flames" sheetId="9" r:id="rId102"/>
    <sheet name="Carolina_Hurricanes" sheetId="10" r:id="rId103"/>
    <sheet name="Chicago_Blackhawks" sheetId="11" r:id="rId104"/>
    <sheet name="Colorado_Avalanche" sheetId="12" r:id="rId105"/>
    <sheet name="Columbus_Blue_Jackets" sheetId="13" r:id="rId106"/>
    <sheet name="Dallas_Stars" sheetId="14" r:id="rId107"/>
    <sheet name="Detroit_Red_Wings" sheetId="15" r:id="rId108"/>
    <sheet name="Edmonton_Oilers" sheetId="16" r:id="rId109"/>
    <sheet name="Florida_Panthers" sheetId="17" r:id="rId110"/>
    <sheet name="Los_Angeles_Kings" sheetId="18" r:id="rId111"/>
    <sheet name="Minnesota_Wild" sheetId="19" r:id="rId112"/>
    <sheet name="Montreal_Canadiens" sheetId="20" r:id="rId113"/>
    <sheet name="Nashville_Predators" sheetId="21" r:id="rId114"/>
    <sheet name="New_Jersey_Devils" sheetId="22" r:id="rId115"/>
    <sheet name="New_York_Islanders" sheetId="23" r:id="rId116"/>
    <sheet name="New_York_Rangers" sheetId="24" r:id="rId117"/>
    <sheet name="Ottawa_Senators" sheetId="25" r:id="rId118"/>
    <sheet name="Philadelphia_Flyers" sheetId="26" r:id="rId119"/>
    <sheet name="Pittsburgh_Penguins" sheetId="27" r:id="rId120"/>
    <sheet name="San_Jose_Sharks" sheetId="28" r:id="rId121"/>
    <sheet name="Seattle_Kraken" sheetId="29" r:id="rId122"/>
    <sheet name="St_Louis_Blues" sheetId="30" r:id="rId123"/>
    <sheet name="Tampa_Bay_Lightning" sheetId="31" r:id="rId124"/>
    <sheet name="Toronto_Maple_Leafs" sheetId="32" r:id="rId125"/>
    <sheet name="Utah_Mammoth" sheetId="6" r:id="rId126"/>
    <sheet name="Vancouver_Canucks" sheetId="33" r:id="rId127"/>
    <sheet name="Vegas_Golden_Knights" sheetId="34" r:id="rId128"/>
    <sheet name="Washington_Capitals" sheetId="35" r:id="rId129"/>
    <sheet name="Winnipeg_Jets" sheetId="36" r:id="rId13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D41" i="10" l="1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<sst xmlns="http://schemas.openxmlformats.org/spreadsheetml/2006/main" count="41330" uniqueCount="904">
  <si>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</si>
  <si>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</si>
  <si>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</si>
  <si>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</si>
  <si>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</si>
  <si>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</si>
  <si>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</si>
  <si>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</si>
  <si>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</si>
  <si>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</si>
  <si>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</si>
  <si>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</si>
  <si>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</si>
  <si>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</si>
  <si>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</si>
  <si>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</si>
  <si>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</si>
  <si>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</si>
  <si>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</si>
  <si>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</si>
  <si>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</si>
  <si>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</si>
  <si>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</si>
  <si>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</si>
  <si>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</si>
  <si>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</si>
  <si>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</si>
  <si>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</si>
  <si>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</si>
  <si>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</si>
  <si>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</si>
  <si>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</si>
  <si>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</si>
  <si>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</si>
  <si>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</si>
  <si>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</si>
  <si>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</si>
  <si>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</si>
  <si>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</si>
  <si>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</si>
  <si>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</si>
  <si>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</si>
  <si>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</si>
  <si>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</si>
  <si>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</si>
  <si>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</si>
  <si>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</si>
  <si>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</si>
  <si>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</si>
  <si>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</si>
  <si>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</si>
  <si>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</si>
  <si>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</si>
  <si>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</si>
  <si>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</si>
  <si>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</si>
  <si>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</si>
  <si>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</si>
  <si>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</si>
  <si>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</si>
  <si>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</si>
  <si>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</si>
  <si>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</si>
  <si>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</si>
  <si>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</si>
  <si>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</si>
  <si>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</si>
  <si>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</si>
  <si>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</si>
  <si>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</si>
  <si>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</si>
  <si>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</si>
  <si>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</si>
  <si>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</si>
  <si>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</si>
  <si>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</si>
  <si>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</si>
  <si>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</si>
  <si>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</si>
  <si>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</si>
  <si>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</si>
  <si>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</si>
  <si>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</si>
  <si>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</si>
  <si>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</si>
  <si>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</si>
  <si>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</si>
  <si>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</si>
  <si>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</si>
  <si>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</si>
  <si>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</si>
  <si>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</si>
  <si>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</si>
  <si>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</si>
  <si>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</si>
  <si>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</si>
  <si>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</si>
  <si>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</si>
  <si>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</si>
  <si>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</si>
  <si>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</si>
  <si>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</si>
  <si>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</si>
  <si>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</si>
  <si>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</si>
  <si>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</si>
  <si>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</si>
  <si>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</si>
  <si>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</si>
  <si>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</si>
  <si>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</si>
  <si>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</si>
  <si>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</si>
  <si>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</si>
  <si>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</si>
  <si>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</si>
  <si>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</si>
  <si>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</si>
  <si>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</si>
  <si>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</si>
  <si>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</si>
  <si>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</si>
  <si>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</si>
  <si>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</si>
  <si>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</si>
  <si>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</si>
  <si>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</si>
  <si>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</si>
  <si>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</si>
  <si>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</si>
  <si>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</si>
  <si>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</si>
  <si>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</si>
  <si>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</si>
  <si>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</si>
  <si>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</si>
  <si>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</si>
  <si>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</si>
  <si>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</si>
  <si>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</si>
  <si>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</si>
  <si>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</si>
  <si>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</si>
  <si>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</si>
  <si>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</si>
  <si>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</si>
  <si>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</si>
  <si>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</si>
  <si>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</si>
  <si>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</si>
  <si>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</si>
  <si>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</si>
  <si>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</si>
  <si>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</si>
  <si>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</si>
  <si>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</si>
  <si>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</si>
  <si>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</si>
  <si>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</si>
  <si>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</si>
  <si>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</si>
  <si>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</si>
  <si>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</si>
  <si>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</si>
  <si>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</si>
  <si>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</si>
  <si>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</si>
  <si>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</si>
  <si>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</si>
  <si>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</si>
  <si>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</si>
  <si>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</si>
  <si>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</si>
  <si>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</si>
  <si>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</si>
  <si>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</si>
  <si>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</si>
  <si>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</si>
  <si>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</si>
  <si>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</si>
  <si>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</si>
  <si>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</si>
  <si>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</si>
  <si>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</si>
  <si>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</si>
  <si>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</si>
  <si>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</si>
  <si>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</si>
  <si>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</si>
  <si>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</si>
  <si>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</si>
  <si>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</si>
  <si>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</si>
  <si>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</si>
  <si>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</si>
  <si>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</si>
  <si>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</si>
  <si>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</si>
  <si>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</si>
  <si>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</si>
  <si>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</si>
  <si>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</si>
  <si>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</si>
  <si>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</si>
  <si>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</si>
  <si>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</si>
  <si>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</si>
  <si>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</si>
  <si>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</si>
  <si>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</si>
  <si>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</si>
  <si>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</si>
  <si>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</si>
  <si>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</si>
  <si>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</si>
  <si>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</si>
  <si>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</si>
  <si>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</si>
  <si>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</si>
  <si>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</si>
  <si>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</si>
  <si>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</si>
  <si>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</si>
  <si>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</si>
  <si>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</si>
  <si>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</si>
  <si>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</si>
  <si>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</si>
  <si>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</si>
  <si>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</si>
  <si>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</si>
  <si>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</si>
  <si>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</si>
  <si>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</si>
  <si>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</si>
  <si>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</si>
  <si>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</si>
  <si>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</si>
  <si>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</si>
  <si>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</si>
  <si>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</si>
  <si>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</si>
  <si>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</si>
  <si>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</si>
  <si>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</si>
  <si>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</si>
  <si>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</si>
  <si>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</si>
  <si>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</si>
  <si>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</si>
  <si>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</si>
  <si>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</si>
  <si>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</si>
  <si>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</si>
  <si>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</si>
  <si>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</si>
  <si>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</si>
  <si>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</si>
  <si>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</si>
  <si>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</si>
  <si>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</si>
  <si>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</si>
  <si>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</si>
  <si>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</si>
  <si>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</si>
  <si>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</si>
  <si>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</si>
  <si>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</si>
  <si>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</si>
  <si>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</si>
  <si>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</si>
  <si>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</si>
  <si>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</si>
  <si>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</si>
  <si>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</si>
  <si>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</si>
  <si>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</si>
  <si>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</si>
  <si>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</si>
  <si>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</si>
  <si>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</si>
  <si>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</si>
  <si>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</si>
  <si>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</si>
  <si>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</si>
  <si>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</si>
  <si>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</si>
  <si>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</si>
  <si>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</si>
  <si>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</si>
  <si>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</si>
  <si>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</si>
  <si>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</si>
  <si>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</si>
  <si>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</si>
  <si>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</si>
  <si>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</si>
  <si>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</si>
  <si>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</si>
  <si>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</si>
  <si>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</si>
  <si>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</si>
  <si>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</si>
  <si>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</si>
  <si>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</si>
  <si>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</si>
  <si>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</si>
  <si>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</si>
  <si>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</si>
  <si>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</si>
  <si>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</si>
  <si>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</si>
  <si>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</si>
  <si>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</si>
  <si>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</si>
  <si>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</si>
  <si>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</si>
  <si>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</si>
  <si>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</si>
  <si>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</si>
  <si>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</si>
  <si>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</si>
  <si>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</si>
  <si>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</si>
  <si>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</si>
  <si>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</si>
  <si>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</si>
  <si>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</si>
  <si>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</si>
  <si>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</si>
  <si>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</si>
  <si>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</si>
  <si>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</si>
  <si>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</si>
  <si>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</si>
  <si>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</si>
  <si>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</si>
  <si>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</si>
  <si>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</si>
  <si>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</si>
  <si>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</si>
  <si>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</si>
  <si>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</si>
  <si>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</si>
  <si>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</si>
  <si>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</si>
  <si>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</si>
  <si>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</si>
  <si>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</si>
  <si>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</si>
  <si>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</si>
  <si>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</si>
  <si>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</si>
  <si>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</si>
  <si>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</si>
  <si>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</si>
  <si>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</si>
  <si>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</si>
  <si>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</si>
  <si>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</si>
  <si>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</si>
  <si>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</si>
  <si>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</si>
  <si>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</si>
  <si>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</si>
  <si>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</si>
  <si>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</si>
  <si>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</si>
  <si>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</si>
  <si>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</si>
  <si>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</si>
  <si>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</si>
  <si>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</si>
  <si>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</si>
  <si>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</si>
  <si>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</si>
  <si>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</si>
  <si>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</si>
  <si>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</si>
  <si>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</si>
  <si>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</si>
  <si>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</si>
  <si>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</si>
  <si>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</si>
  <si>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</si>
  <si>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</si>
  <si>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</si>
  <si>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</si>
  <si>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</si>
  <si>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</si>
  <si>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</si>
  <si>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</si>
  <si>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</si>
  <si>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</si>
  <si>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</si>
  <si>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</si>
  <si>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</si>
  <si>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</si>
  <si>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</si>
  <si>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</si>
  <si>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</si>
  <si>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</si>
  <si>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</si>
  <si>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</si>
  <si>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</si>
  <si>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</si>
  <si>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</si>
  <si>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</si>
  <si>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</si>
  <si>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</si>
  <si>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</si>
  <si>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</si>
  <si>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</si>
  <si>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</si>
  <si>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</si>
  <si>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</si>
  <si>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</si>
  <si>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</si>
  <si>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</si>
  <si>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</si>
  <si>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</si>
  <si>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</si>
  <si>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</si>
  <si>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</si>
  <si>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</si>
  <si>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</si>
  <si>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</si>
  <si>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</si>
  <si>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</si>
  <si>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</si>
  <si>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</si>
  <si>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</si>
  <si>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</si>
  <si>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</si>
  <si>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</si>
  <si>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</si>
  <si>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</si>
  <si>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</si>
  <si>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</si>
  <si>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</si>
  <si>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</si>
  <si>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</si>
  <si>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</si>
  <si>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</si>
  <si>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</si>
  <si>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</si>
  <si>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</si>
  <si>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</si>
  <si>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</si>
  <si>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</si>
  <si>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</si>
  <si>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</si>
  <si>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</si>
  <si>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</si>
  <si>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</si>
  <si>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</si>
  <si>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</si>
  <si>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</si>
  <si>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</si>
  <si>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</si>
  <si>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</si>
  <si>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</si>
  <si>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</si>
  <si>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</si>
  <si>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</si>
  <si>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</si>
  <si>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</si>
  <si>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</si>
  <si>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</si>
  <si>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</si>
  <si>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</si>
  <si>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</si>
  <si>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</si>
  <si>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</si>
  <si>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</si>
  <si>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</si>
  <si>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</si>
  <si>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</si>
  <si>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</si>
  <si>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</si>
  <si>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</si>
  <si>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</si>
  <si>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</si>
  <si>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</si>
  <si>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</si>
  <si>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</si>
  <si>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</si>
  <si>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</si>
  <si>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</si>
  <si>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</si>
  <si>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</si>
  <si>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</si>
  <si>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</si>
  <si>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</si>
  <si>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</si>
  <si>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</si>
  <si>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</si>
  <si>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</si>
  <si>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</si>
  <si>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</si>
  <si>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</si>
  <si>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</si>
  <si>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</si>
  <si>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</si>
  <si>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</si>
  <si>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</si>
  <si>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</si>
  <si>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</si>
  <si>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</si>
  <si>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</si>
  <si>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</si>
  <si>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</si>
  <si>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</si>
  <si>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</si>
  <si>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</si>
  <si>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</si>
  <si>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</si>
  <si>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</si>
  <si>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</si>
  <si>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</si>
  <si>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</si>
  <si>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</si>
  <si>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</si>
  <si>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</si>
  <si>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</si>
  <si>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</si>
  <si>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</si>
  <si>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</si>
  <si>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</si>
  <si>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</si>
  <si>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</si>
  <si>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</si>
  <si>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</si>
  <si>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</si>
  <si>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</si>
  <si>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</si>
  <si>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</si>
  <si>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</si>
  <si>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</si>
  <si>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</si>
  <si>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</si>
  <si>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</si>
  <si>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</si>
  <si>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</si>
  <si>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</si>
  <si>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</si>
  <si>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</si>
  <si>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</si>
  <si>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</si>
  <si>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</si>
  <si>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</si>
  <si>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</si>
  <si>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</si>
  <si>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</si>
  <si>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</si>
  <si>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</si>
  <si>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</si>
  <si>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</si>
  <si>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</si>
  <si>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</si>
  <si>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</si>
  <si>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</si>
  <si>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</si>
  <si>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</si>
  <si>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</si>
  <si>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</si>
  <si>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</si>
  <si>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</si>
  <si>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</si>
  <si>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</si>
  <si>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</si>
  <si>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</si>
  <si>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</si>
  <si>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</si>
  <si>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</si>
  <si>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</si>
  <si>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</si>
  <si>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</si>
  <si>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</si>
  <si>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</si>
  <si>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</si>
  <si>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</si>
  <si>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</si>
  <si>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</si>
  <si>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</si>
  <si>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</si>
  <si>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</si>
  <si>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</si>
  <si>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</si>
  <si>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</si>
  <si>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</si>
  <si>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</si>
  <si>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</si>
  <si>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</si>
  <si>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</si>
  <si>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</si>
  <si>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</si>
  <si>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</si>
  <si>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</si>
  <si>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</si>
  <si>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</si>
  <si>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</si>
  <si>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</si>
  <si>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</si>
  <si>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</si>
  <si>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</si>
  <si>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</si>
  <si>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</si>
  <si>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</si>
  <si>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</si>
  <si>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</si>
  <si>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</si>
  <si>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</si>
  <si>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</si>
  <si>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</si>
  <si>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</si>
  <si>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</si>
  <si>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</si>
  <si>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</si>
  <si>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</si>
  <si>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</si>
  <si>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</si>
  <si>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</si>
  <si>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</si>
  <si>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</si>
  <si>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</si>
  <si>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</si>
  <si>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</si>
  <si>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</si>
  <si>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</si>
  <si>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</si>
  <si>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</si>
  <si>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</si>
  <si>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</si>
  <si>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</si>
  <si>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</si>
  <si>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</si>
  <si>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</si>
  <si>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</si>
  <si>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</si>
  <si>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</si>
  <si>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</si>
  <si>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</si>
  <si>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</si>
  <si>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</si>
  <si>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</si>
  <si>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</si>
  <si>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</si>
  <si>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</si>
  <si>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</si>
  <si>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</si>
  <si>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</si>
  <si>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</si>
  <si>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</si>
  <si>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</si>
  <si>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</si>
  <si>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</si>
  <si>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</si>
  <si>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</si>
  <si>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</si>
  <si>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</si>
  <si>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</si>
  <si>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</si>
  <si>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</si>
  <si>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</si>
  <si>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</si>
  <si>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</si>
  <si>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</si>
  <si>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</si>
  <si>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</si>
  <si>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</si>
  <si>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</si>
  <si>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</si>
  <si>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</si>
  <si>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</si>
  <si>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</si>
  <si>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</si>
  <si>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</si>
  <si>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</si>
  <si>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</si>
  <si>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</si>
  <si>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</si>
  <si>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</si>
  <si>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</si>
  <si>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</si>
  <si>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</si>
  <si>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</si>
  <si>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</si>
  <si>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</si>
  <si>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</si>
  <si>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</si>
  <si>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</si>
  <si>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</si>
  <si>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</si>
  <si>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</si>
  <si>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</si>
  <si>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</si>
  <si>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</si>
  <si>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</si>
  <si>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</si>
  <si>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</si>
  <si>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</si>
  <si>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</si>
  <si>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</si>
  <si>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</si>
  <si>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</si>
  <si>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</si>
  <si>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</si>
  <si>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</si>
  <si>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</si>
  <si>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</si>
  <si>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</si>
  <si>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</si>
  <si>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</si>
  <si>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</si>
  <si>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</si>
  <si>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</si>
  <si>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</si>
  <si>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</si>
  <si>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</si>
  <si>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</si>
  <si>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</si>
  <si>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</si>
  <si>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</si>
  <si>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</si>
  <si>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</si>
  <si>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</si>
  <si>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</si>
  <si>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</si>
  <si>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</si>
  <si>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</si>
  <si>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</si>
  <si>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</si>
  <si>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</si>
  <si>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</si>
  <si>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</si>
  <si>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</si>
  <si>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</si>
  <si>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</si>
  <si>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</si>
  <si>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</si>
  <si>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</si>
  <si>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</si>
  <si>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</si>
  <si>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</si>
  <si>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</si>
  <si>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</si>
  <si>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</si>
  <si>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</si>
  <si>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</si>
  <si>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</si>
  <si>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</si>
  <si>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</si>
  <si>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</si>
  <si>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</si>
  <si>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</si>
  <si>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</si>
  <si>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</si>
  <si>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</si>
  <si>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</si>
  <si>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</si>
  <si>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</si>
  <si>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</si>
  <si>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</si>
  <si>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</si>
  <si>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</si>
  <si>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</si>
  <si>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</si>
  <si>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</si>
  <si>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</si>
  <si>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</si>
  <si>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</si>
  <si>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</si>
  <si>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</si>
  <si>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</si>
  <si>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</si>
  <si>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</si>
  <si>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</si>
  <si>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</si>
  <si>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</si>
  <si>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</si>
  <si>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</si>
  <si>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</si>
  <si>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</si>
  <si>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</si>
  <si>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</si>
  <si>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</si>
  <si>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</si>
  <si>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</si>
  <si>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</si>
  <si>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</si>
  <si>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</si>
  <si>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</si>
  <si>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</si>
  <si>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</si>
  <si>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</si>
  <si>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</si>
  <si>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</si>
  <si>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</si>
  <si>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</si>
  <si>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</si>
  <si>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</si>
  <si>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</si>
  <si>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</si>
  <si>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</si>
  <si>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</si>
  <si>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</si>
  <si>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</si>
  <si>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</si>
  <si>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</si>
  <si>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</si>
  <si>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</si>
  <si>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</si>
  <si>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</si>
  <si>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</si>
  <si>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</si>
  <si>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</si>
  <si>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</si>
  <si>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</si>
  <si>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</si>
  <si>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</si>
  <si>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</si>
  <si>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</si>
  <si>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</si>
  <si>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</si>
  <si>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</si>
  <si>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</si>
  <si>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</si>
  <si>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</si>
  <si>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</si>
  <si>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</si>
  <si>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</si>
  <si>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</si>
  <si>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</si>
  <si>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</si>
  <si>
    <t>15-8-1</t>
  </si>
  <si>
    <t>11-12-1</t>
  </si>
  <si>
    <t>12-9-1</t>
  </si>
  <si>
    <t>11-7-6</t>
  </si>
  <si>
    <t>6-10-2</t>
  </si>
  <si>
    <t>15-11-4</t>
  </si>
  <si>
    <t>11-12-0</t>
  </si>
  <si>
    <t>11-14-2</t>
  </si>
  <si>
    <t>6-11-4</t>
  </si>
  <si>
    <t>13-9-2</t>
  </si>
  <si>
    <t>14-7-3</t>
  </si>
  <si>
    <t>18-0-2</t>
  </si>
  <si>
    <t>18-6-6</t>
  </si>
  <si>
    <t>9-14-3</t>
  </si>
  <si>
    <t>L11</t>
  </si>
  <si>
    <t>0-7-3</t>
  </si>
  <si>
    <t>6-15-2</t>
  </si>
  <si>
    <t>11-11-3</t>
  </si>
  <si>
    <t>16-9-2</t>
  </si>
  <si>
    <t>7-11-3</t>
  </si>
  <si>
    <t>10-10-3</t>
  </si>
  <si>
    <t>13-11-2</t>
  </si>
  <si>
    <t>10-14-3</t>
  </si>
  <si>
    <t>11-6-5</t>
  </si>
  <si>
    <t>12-7-7</t>
  </si>
  <si>
    <t>14-10-0</t>
  </si>
  <si>
    <t>14-5-2</t>
  </si>
  <si>
    <t>4-7-1</t>
  </si>
  <si>
    <t>12-12-1</t>
  </si>
  <si>
    <t>12-10-1</t>
  </si>
  <si>
    <t>15-4-3</t>
  </si>
  <si>
    <t>16-8-1</t>
  </si>
  <si>
    <t>14-9-2</t>
  </si>
  <si>
    <t>12-6-5</t>
  </si>
  <si>
    <t>19-0-2</t>
  </si>
  <si>
    <t>14-4-6</t>
  </si>
  <si>
    <t>13-4-6</t>
  </si>
  <si>
    <t>6-8-2</t>
  </si>
  <si>
    <t>7-12-3</t>
  </si>
  <si>
    <t>7-15-2</t>
  </si>
  <si>
    <t>11-7-4</t>
  </si>
  <si>
    <t>13-7-7</t>
  </si>
  <si>
    <t>15-10-2</t>
  </si>
  <si>
    <t>10-7-7</t>
  </si>
  <si>
    <t>15-10-0</t>
  </si>
  <si>
    <t>10-12-3</t>
  </si>
  <si>
    <t>11-13-0</t>
  </si>
  <si>
    <t>14-8-3</t>
  </si>
  <si>
    <t>15-11-2</t>
  </si>
  <si>
    <t>11-5-6</t>
  </si>
  <si>
    <t>11-7-7</t>
  </si>
  <si>
    <t>14-6-2</t>
  </si>
  <si>
    <t>5-7-1</t>
  </si>
  <si>
    <t>13-12-1</t>
  </si>
  <si>
    <t>13-10-1</t>
  </si>
  <si>
    <t>15-9-3</t>
  </si>
  <si>
    <t>12-13-0</t>
  </si>
  <si>
    <t>6-12-4</t>
  </si>
  <si>
    <t>12-7-5</t>
  </si>
  <si>
    <t>10-8-6</t>
  </si>
  <si>
    <t>10-10-4</t>
  </si>
  <si>
    <t>19-0-3</t>
  </si>
  <si>
    <t>15-4-6</t>
  </si>
  <si>
    <t>17-5-4</t>
  </si>
  <si>
    <t>13-5-6</t>
  </si>
  <si>
    <t>12-7-4</t>
  </si>
  <si>
    <t>7-10-5</t>
  </si>
  <si>
    <t>13-8-7</t>
  </si>
  <si>
    <t>12-12-2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</si>
</sst>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calcChain" Target="calcChain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styles" Target="style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102" sqref="B102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2" t="s">
        <v>32</v>
      </c>
    </row>
    <row r="61" spans="1:2" hidden="1" outlineLevel="1" x14ac:dyDescent="0.25">
      <c r="A61" s="13">
        <v>45993</v>
      </c>
      <c r="B61" s="12" t="s">
        <v>32</v>
      </c>
    </row>
    <row r="62" spans="1:2" hidden="1" outlineLevel="1" x14ac:dyDescent="0.25">
      <c r="A62" s="13">
        <v>45994</v>
      </c>
      <c r="B62" s="12" t="s">
        <v>32</v>
      </c>
    </row>
    <row r="63" spans="1:2" hidden="1" outlineLevel="1" x14ac:dyDescent="0.25">
      <c r="A63" s="13">
        <v>45995</v>
      </c>
      <c r="B63" s="12" t="s">
        <v>32</v>
      </c>
    </row>
    <row r="64" spans="1:2" hidden="1" outlineLevel="1" x14ac:dyDescent="0.25">
      <c r="A64" s="13">
        <v>45996</v>
      </c>
      <c r="B64" s="12" t="s">
        <v>32</v>
      </c>
    </row>
    <row r="65" spans="1:2" hidden="1" outlineLevel="1" x14ac:dyDescent="0.25">
      <c r="A65" s="13">
        <v>45997</v>
      </c>
      <c r="B65" s="12" t="s">
        <v>32</v>
      </c>
    </row>
    <row r="66" spans="1:2" hidden="1" outlineLevel="1" x14ac:dyDescent="0.25">
      <c r="A66" s="13">
        <v>45998</v>
      </c>
      <c r="B66" s="12" t="s">
        <v>32</v>
      </c>
    </row>
    <row r="67" spans="1:2" hidden="1" outlineLevel="1" x14ac:dyDescent="0.25">
      <c r="A67" s="13">
        <v>45999</v>
      </c>
      <c r="B67" s="12" t="s">
        <v>32</v>
      </c>
    </row>
    <row r="68" spans="1:2" hidden="1" outlineLevel="1" x14ac:dyDescent="0.25">
      <c r="A68" s="13">
        <v>46000</v>
      </c>
      <c r="B68" s="12" t="s">
        <v>32</v>
      </c>
    </row>
    <row r="69" spans="1:2" hidden="1" outlineLevel="1" x14ac:dyDescent="0.25">
      <c r="A69" s="13">
        <v>46001</v>
      </c>
      <c r="B69" s="12" t="s">
        <v>32</v>
      </c>
    </row>
    <row r="70" spans="1:2" hidden="1" outlineLevel="1" x14ac:dyDescent="0.25">
      <c r="A70" s="13">
        <v>46002</v>
      </c>
      <c r="B70" s="12" t="s">
        <v>32</v>
      </c>
    </row>
    <row r="71" spans="1:2" hidden="1" outlineLevel="1" x14ac:dyDescent="0.25">
      <c r="A71" s="13">
        <v>46003</v>
      </c>
      <c r="B71" s="12" t="s">
        <v>32</v>
      </c>
    </row>
    <row r="72" spans="1:2" hidden="1" outlineLevel="1" x14ac:dyDescent="0.25">
      <c r="A72" s="13">
        <v>46004</v>
      </c>
      <c r="B72" s="12" t="s">
        <v>32</v>
      </c>
    </row>
    <row r="73" spans="1:2" hidden="1" outlineLevel="1" x14ac:dyDescent="0.25">
      <c r="A73" s="13">
        <v>46005</v>
      </c>
      <c r="B73" s="12" t="s">
        <v>32</v>
      </c>
    </row>
    <row r="74" spans="1:2" hidden="1" outlineLevel="1" x14ac:dyDescent="0.25">
      <c r="A74" s="13">
        <v>46006</v>
      </c>
      <c r="B74" s="12" t="s">
        <v>32</v>
      </c>
    </row>
    <row r="75" spans="1:2" hidden="1" outlineLevel="1" x14ac:dyDescent="0.25">
      <c r="A75" s="13">
        <v>46007</v>
      </c>
      <c r="B75" s="12" t="s">
        <v>32</v>
      </c>
    </row>
    <row r="76" spans="1:2" hidden="1" outlineLevel="1" x14ac:dyDescent="0.25">
      <c r="A76" s="13">
        <v>46008</v>
      </c>
      <c r="B76" s="12" t="s">
        <v>32</v>
      </c>
    </row>
    <row r="77" spans="1:2" hidden="1" outlineLevel="1" x14ac:dyDescent="0.25">
      <c r="A77" s="13">
        <v>46009</v>
      </c>
      <c r="B77" s="12" t="s">
        <v>32</v>
      </c>
    </row>
    <row r="78" spans="1:2" hidden="1" outlineLevel="1" x14ac:dyDescent="0.25">
      <c r="A78" s="13">
        <v>46010</v>
      </c>
      <c r="B78" s="12" t="s">
        <v>32</v>
      </c>
    </row>
    <row r="79" spans="1:2" hidden="1" outlineLevel="1" x14ac:dyDescent="0.25">
      <c r="A79" s="13">
        <v>46011</v>
      </c>
      <c r="B79" s="12" t="s">
        <v>32</v>
      </c>
    </row>
    <row r="80" spans="1:2" hidden="1" outlineLevel="1" x14ac:dyDescent="0.25">
      <c r="A80" s="13">
        <v>46012</v>
      </c>
      <c r="B80" s="12" t="s">
        <v>32</v>
      </c>
    </row>
    <row r="81" spans="1:2" hidden="1" outlineLevel="1" x14ac:dyDescent="0.25">
      <c r="A81" s="13">
        <v>46013</v>
      </c>
      <c r="B81" s="12" t="s">
        <v>32</v>
      </c>
    </row>
    <row r="82" spans="1:2" hidden="1" outlineLevel="1" x14ac:dyDescent="0.25">
      <c r="A82" s="13">
        <v>46014</v>
      </c>
      <c r="B82" s="12" t="s">
        <v>32</v>
      </c>
    </row>
    <row r="83" spans="1:2" hidden="1" outlineLevel="1" x14ac:dyDescent="0.25">
      <c r="A83" s="13">
        <v>46018</v>
      </c>
      <c r="B83" s="12" t="s">
        <v>32</v>
      </c>
    </row>
    <row r="84" spans="1:2" hidden="1" outlineLevel="1" x14ac:dyDescent="0.25">
      <c r="A84" s="13">
        <v>46019</v>
      </c>
      <c r="B84" s="12" t="s">
        <v>32</v>
      </c>
    </row>
    <row r="85" spans="1:2" hidden="1" outlineLevel="1" x14ac:dyDescent="0.25">
      <c r="A85" s="13">
        <v>46020</v>
      </c>
      <c r="B85" s="12" t="s">
        <v>32</v>
      </c>
    </row>
    <row r="86" spans="1:2" hidden="1" outlineLevel="1" x14ac:dyDescent="0.25">
      <c r="A86" s="13">
        <v>46021</v>
      </c>
      <c r="B86" s="12" t="s">
        <v>32</v>
      </c>
    </row>
    <row r="87" spans="1:2" ht="15.75" hidden="1" outlineLevel="1" thickBot="1" x14ac:dyDescent="0.3">
      <c r="A87" s="13">
        <v>46022</v>
      </c>
      <c r="B87" s="12" t="s">
        <v>32</v>
      </c>
    </row>
    <row r="88" spans="1:2" ht="20.25" collapsed="1" thickTop="1" thickBot="1" x14ac:dyDescent="0.3">
      <c r="A88" s="44" t="s">
        <v>38</v>
      </c>
      <c r="B88" s="44"/>
    </row>
    <row r="89" spans="1:2" ht="16.5" outlineLevel="1" thickTop="1" thickBot="1" x14ac:dyDescent="0.3">
      <c r="A89" s="16" t="s">
        <v>34</v>
      </c>
      <c r="B89" s="15" t="s">
        <v>32</v>
      </c>
    </row>
    <row r="90" spans="1:2" ht="15.75" outlineLevel="1" thickTop="1" x14ac:dyDescent="0.25">
      <c r="A90" s="14">
        <v>45658</v>
      </c>
      <c r="B90" s="12" t="s">
        <v>32</v>
      </c>
    </row>
    <row r="91" spans="1:2" outlineLevel="1" x14ac:dyDescent="0.25">
      <c r="A91" s="13">
        <v>45659</v>
      </c>
      <c r="B91" s="12" t="s">
        <v>32</v>
      </c>
    </row>
    <row r="92" spans="1:2" outlineLevel="1" x14ac:dyDescent="0.25">
      <c r="A92" s="13">
        <v>45660</v>
      </c>
      <c r="B92" s="12" t="s">
        <v>32</v>
      </c>
    </row>
    <row r="93" spans="1:2" outlineLevel="1" x14ac:dyDescent="0.25">
      <c r="A93" s="13">
        <v>45661</v>
      </c>
      <c r="B93" s="12" t="s">
        <v>32</v>
      </c>
    </row>
    <row r="94" spans="1:2" outlineLevel="1" x14ac:dyDescent="0.25">
      <c r="A94" s="13">
        <v>45662</v>
      </c>
      <c r="B94" s="12" t="s">
        <v>32</v>
      </c>
    </row>
    <row r="95" spans="1:2" outlineLevel="1" x14ac:dyDescent="0.25">
      <c r="A95" s="13">
        <v>45663</v>
      </c>
      <c r="B95" s="12" t="s">
        <v>32</v>
      </c>
    </row>
    <row r="96" spans="1:2" outlineLevel="1" x14ac:dyDescent="0.25">
      <c r="A96" s="13">
        <v>45664</v>
      </c>
      <c r="B96" s="12" t="s">
        <v>32</v>
      </c>
    </row>
    <row r="97" spans="1:2" outlineLevel="1" x14ac:dyDescent="0.25">
      <c r="A97" s="13">
        <v>45665</v>
      </c>
      <c r="B97" s="12" t="s">
        <v>32</v>
      </c>
    </row>
    <row r="98" spans="1:2" outlineLevel="1" x14ac:dyDescent="0.25">
      <c r="A98" s="13">
        <v>45666</v>
      </c>
      <c r="B98" s="12" t="s">
        <v>32</v>
      </c>
    </row>
    <row r="99" spans="1:2" outlineLevel="1" x14ac:dyDescent="0.25">
      <c r="A99" s="13">
        <v>45667</v>
      </c>
      <c r="B99" s="12" t="s">
        <v>32</v>
      </c>
    </row>
    <row r="100" spans="1:2" outlineLevel="1" x14ac:dyDescent="0.25">
      <c r="A100" s="13">
        <v>45668</v>
      </c>
      <c r="B100" s="12" t="s">
        <v>32</v>
      </c>
    </row>
    <row r="101" spans="1:2" outlineLevel="1" x14ac:dyDescent="0.25">
      <c r="A101" s="13">
        <v>45669</v>
      </c>
      <c r="B101" s="12" t="s">
        <v>32</v>
      </c>
    </row>
    <row r="102" spans="1:2" outlineLevel="1" x14ac:dyDescent="0.25">
      <c r="A102" s="13">
        <v>45670</v>
      </c>
      <c r="B102" s="12"/>
    </row>
    <row r="103" spans="1:2" outlineLevel="1" x14ac:dyDescent="0.25">
      <c r="A103" s="13">
        <v>45671</v>
      </c>
      <c r="B103" s="12"/>
    </row>
    <row r="104" spans="1:2" outlineLevel="1" x14ac:dyDescent="0.25">
      <c r="A104" s="13">
        <v>45672</v>
      </c>
      <c r="B104" s="12"/>
    </row>
    <row r="105" spans="1:2" outlineLevel="1" x14ac:dyDescent="0.25">
      <c r="A105" s="13">
        <v>45673</v>
      </c>
      <c r="B105" s="12"/>
    </row>
    <row r="106" spans="1:2" outlineLevel="1" x14ac:dyDescent="0.25">
      <c r="A106" s="13">
        <v>45674</v>
      </c>
      <c r="B106" s="12"/>
    </row>
    <row r="107" spans="1:2" outlineLevel="1" x14ac:dyDescent="0.25">
      <c r="A107" s="13">
        <v>45675</v>
      </c>
      <c r="B107" s="12"/>
    </row>
    <row r="108" spans="1:2" outlineLevel="1" x14ac:dyDescent="0.25">
      <c r="A108" s="13">
        <v>45676</v>
      </c>
      <c r="B108" s="12"/>
    </row>
    <row r="109" spans="1:2" outlineLevel="1" x14ac:dyDescent="0.25">
      <c r="A109" s="13">
        <v>45677</v>
      </c>
      <c r="B109" s="12"/>
    </row>
    <row r="110" spans="1:2" outlineLevel="1" x14ac:dyDescent="0.25">
      <c r="A110" s="13">
        <v>45678</v>
      </c>
      <c r="B110" s="12"/>
    </row>
    <row r="111" spans="1:2" outlineLevel="1" x14ac:dyDescent="0.25">
      <c r="A111" s="13">
        <v>45679</v>
      </c>
      <c r="B111" s="12"/>
    </row>
    <row r="112" spans="1:2" outlineLevel="1" x14ac:dyDescent="0.25">
      <c r="A112" s="13">
        <v>45680</v>
      </c>
      <c r="B112" s="12"/>
    </row>
    <row r="113" spans="1:2" outlineLevel="1" x14ac:dyDescent="0.25">
      <c r="A113" s="13">
        <v>45681</v>
      </c>
      <c r="B113" s="12"/>
    </row>
    <row r="114" spans="1:2" outlineLevel="1" x14ac:dyDescent="0.25">
      <c r="A114" s="13">
        <v>45682</v>
      </c>
      <c r="B114" s="12"/>
    </row>
    <row r="115" spans="1:2" outlineLevel="1" x14ac:dyDescent="0.25">
      <c r="A115" s="13">
        <v>45683</v>
      </c>
      <c r="B115" s="12"/>
    </row>
    <row r="116" spans="1:2" outlineLevel="1" x14ac:dyDescent="0.25">
      <c r="A116" s="13">
        <v>45684</v>
      </c>
      <c r="B116" s="12"/>
    </row>
    <row r="117" spans="1:2" outlineLevel="1" x14ac:dyDescent="0.25">
      <c r="A117" s="13">
        <v>45685</v>
      </c>
      <c r="B117" s="12"/>
    </row>
    <row r="118" spans="1:2" outlineLevel="1" x14ac:dyDescent="0.25">
      <c r="A118" s="13">
        <v>45686</v>
      </c>
      <c r="B118" s="12"/>
    </row>
    <row r="119" spans="1:2" outlineLevel="1" x14ac:dyDescent="0.25">
      <c r="A119" s="13">
        <v>45687</v>
      </c>
      <c r="B119" s="12"/>
    </row>
    <row r="120" spans="1:2" ht="15.75" outlineLevel="1" thickBot="1" x14ac:dyDescent="0.3">
      <c r="A120" s="13">
        <v>45688</v>
      </c>
      <c r="B120" s="12"/>
    </row>
    <row r="121" spans="1:2" ht="20.25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  <hyperlink ref="B97" location="'Standings (1_8_26)'!A1" display="Standings" xr:uid="{C13715B8-2A18-4F77-A5E5-81C5F2700E50}"/>
    <hyperlink ref="B98" location="'Standings (1_9_26)'!A1" display="Standings" xr:uid="{27A82F1E-0559-42ED-B50F-578F7DBD6AB5}"/>
    <hyperlink ref="B99" location="'Standings (1_10_26)'!A1" display="Standings" xr:uid="{36798056-970B-439C-8229-6F559746DC96}"/>
    <hyperlink ref="B100" location="'Standings (1_11_26)'!A1" display="Standings" xr:uid="{3785C6E5-1160-4ECA-9DCF-BA228B48E83A}"/>
    <hyperlink ref="B101" location="'Standings (1_12_26)'!A1" display="Standings" xr:uid="{8383B5C0-DCC4-4C66-917B-9B775F3A60C2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25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25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25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25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25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25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25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25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25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25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25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25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25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25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25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25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25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25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25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25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25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25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25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25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25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25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25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25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25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25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44</v>
      </c>
      <c r="C17" s="1">
        <v>22</v>
      </c>
      <c r="D17" s="1">
        <v>16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742</v>
      </c>
      <c r="L17" s="1" t="s">
        <v>712</v>
      </c>
      <c r="M17" s="1" t="s">
        <v>381</v>
      </c>
      <c r="N17" s="1" t="s">
        <v>765</v>
      </c>
      <c r="O17" s="31">
        <v>143</v>
      </c>
      <c r="P17" s="20">
        <v>129</v>
      </c>
      <c r="Q17" s="30">
        <v>14</v>
      </c>
      <c r="R17" s="29" t="s">
        <v>101</v>
      </c>
      <c r="S17" s="28" t="s">
        <v>215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25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25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25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9</v>
      </c>
      <c r="B17" s="1">
        <v>42</v>
      </c>
      <c r="C17" s="1">
        <v>21</v>
      </c>
      <c r="D17" s="1">
        <v>12</v>
      </c>
      <c r="E17" s="20">
        <v>9</v>
      </c>
      <c r="F17" s="30">
        <v>51</v>
      </c>
      <c r="G17" s="20">
        <v>16</v>
      </c>
      <c r="H17" s="20">
        <v>20</v>
      </c>
      <c r="I17" s="20">
        <v>1</v>
      </c>
      <c r="J17" s="20">
        <v>5</v>
      </c>
      <c r="K17" s="29" t="s">
        <v>739</v>
      </c>
      <c r="L17" s="1" t="s">
        <v>803</v>
      </c>
      <c r="M17" s="1" t="s">
        <v>365</v>
      </c>
      <c r="N17" s="1" t="s">
        <v>845</v>
      </c>
      <c r="O17" s="31">
        <v>139</v>
      </c>
      <c r="P17" s="20">
        <v>132</v>
      </c>
      <c r="Q17" s="30">
        <v>7</v>
      </c>
      <c r="R17" s="29" t="s">
        <v>177</v>
      </c>
      <c r="S17" s="28" t="s">
        <v>203</v>
      </c>
    </row>
    <row r="18" spans="1:19" x14ac:dyDescent="0.25">
      <c r="A18" s="32" t="s">
        <v>1</v>
      </c>
      <c r="B18" s="1">
        <v>44</v>
      </c>
      <c r="C18" s="1">
        <v>22</v>
      </c>
      <c r="D18" s="1">
        <v>16</v>
      </c>
      <c r="E18" s="20">
        <v>6</v>
      </c>
      <c r="F18" s="30">
        <v>50</v>
      </c>
      <c r="G18" s="20">
        <v>20</v>
      </c>
      <c r="H18" s="20">
        <v>22</v>
      </c>
      <c r="I18" s="20">
        <v>0</v>
      </c>
      <c r="J18" s="20">
        <v>5</v>
      </c>
      <c r="K18" s="29" t="s">
        <v>742</v>
      </c>
      <c r="L18" s="1" t="s">
        <v>712</v>
      </c>
      <c r="M18" s="1" t="s">
        <v>381</v>
      </c>
      <c r="N18" s="1" t="s">
        <v>765</v>
      </c>
      <c r="O18" s="31">
        <v>143</v>
      </c>
      <c r="P18" s="20">
        <v>129</v>
      </c>
      <c r="Q18" s="30">
        <v>14</v>
      </c>
      <c r="R18" s="29" t="s">
        <v>101</v>
      </c>
      <c r="S18" s="28" t="s">
        <v>215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43</v>
      </c>
      <c r="C30" s="1">
        <v>18</v>
      </c>
      <c r="D30" s="1">
        <v>18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641</v>
      </c>
      <c r="L30" s="1" t="s">
        <v>786</v>
      </c>
      <c r="M30" s="1" t="s">
        <v>225</v>
      </c>
      <c r="N30" s="1" t="s">
        <v>706</v>
      </c>
      <c r="O30" s="31">
        <v>125</v>
      </c>
      <c r="P30" s="20">
        <v>137</v>
      </c>
      <c r="Q30" s="30">
        <v>-12</v>
      </c>
      <c r="R30" s="29" t="s">
        <v>135</v>
      </c>
      <c r="S30" s="28" t="s">
        <v>225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42</v>
      </c>
      <c r="C32" s="1">
        <v>15</v>
      </c>
      <c r="D32" s="1">
        <v>22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602</v>
      </c>
      <c r="L32" s="1" t="s">
        <v>792</v>
      </c>
      <c r="M32" s="1" t="s">
        <v>122</v>
      </c>
      <c r="N32" s="1" t="s">
        <v>848</v>
      </c>
      <c r="O32" s="31">
        <v>121</v>
      </c>
      <c r="P32" s="20">
        <v>134</v>
      </c>
      <c r="Q32" s="30">
        <v>-13</v>
      </c>
      <c r="R32" s="29" t="s">
        <v>849</v>
      </c>
      <c r="S32" s="28" t="s">
        <v>850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CD8C-DEE4-4AF1-884F-E5345919610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C02F338-A021-4903-BA3F-DEB418C04F8A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CD0A9-376D-48FA-A1A4-7CBA54490CA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43</v>
      </c>
      <c r="C7" s="1">
        <v>24</v>
      </c>
      <c r="D7" s="1">
        <v>15</v>
      </c>
      <c r="E7" s="20">
        <v>4</v>
      </c>
      <c r="F7" s="30">
        <v>52</v>
      </c>
      <c r="G7" s="31">
        <v>15</v>
      </c>
      <c r="H7" s="20">
        <v>21</v>
      </c>
      <c r="I7" s="20">
        <v>3</v>
      </c>
      <c r="J7" s="30">
        <v>0</v>
      </c>
      <c r="K7" s="29" t="s">
        <v>861</v>
      </c>
      <c r="L7" s="1" t="s">
        <v>518</v>
      </c>
      <c r="M7" s="1" t="s">
        <v>407</v>
      </c>
      <c r="N7" s="1" t="s">
        <v>742</v>
      </c>
      <c r="O7" s="31">
        <v>140</v>
      </c>
      <c r="P7" s="20">
        <v>134</v>
      </c>
      <c r="Q7" s="30">
        <v>6</v>
      </c>
      <c r="R7" s="29" t="s">
        <v>109</v>
      </c>
      <c r="S7" s="28" t="s">
        <v>280</v>
      </c>
    </row>
    <row r="8" spans="1:20" x14ac:dyDescent="0.25">
      <c r="A8" s="32" t="s">
        <v>4</v>
      </c>
      <c r="B8" s="1">
        <v>44</v>
      </c>
      <c r="C8" s="1">
        <v>22</v>
      </c>
      <c r="D8" s="1">
        <v>15</v>
      </c>
      <c r="E8" s="20">
        <v>7</v>
      </c>
      <c r="F8" s="30">
        <v>51</v>
      </c>
      <c r="G8" s="31">
        <v>17</v>
      </c>
      <c r="H8" s="20">
        <v>22</v>
      </c>
      <c r="I8" s="20">
        <v>0</v>
      </c>
      <c r="J8" s="30">
        <v>1</v>
      </c>
      <c r="K8" s="29" t="s">
        <v>759</v>
      </c>
      <c r="L8" s="1" t="s">
        <v>839</v>
      </c>
      <c r="M8" s="1" t="s">
        <v>341</v>
      </c>
      <c r="N8" s="1" t="s">
        <v>840</v>
      </c>
      <c r="O8" s="31">
        <v>148</v>
      </c>
      <c r="P8" s="20">
        <v>140</v>
      </c>
      <c r="Q8" s="30">
        <v>8</v>
      </c>
      <c r="R8" s="29" t="s">
        <v>109</v>
      </c>
      <c r="S8" s="28" t="s">
        <v>290</v>
      </c>
    </row>
    <row r="9" spans="1:20" x14ac:dyDescent="0.25">
      <c r="A9" s="32" t="s">
        <v>29</v>
      </c>
      <c r="B9" s="1">
        <v>45</v>
      </c>
      <c r="C9" s="1">
        <v>24</v>
      </c>
      <c r="D9" s="1">
        <v>19</v>
      </c>
      <c r="E9" s="20">
        <v>2</v>
      </c>
      <c r="F9" s="30">
        <v>50</v>
      </c>
      <c r="G9" s="31">
        <v>15</v>
      </c>
      <c r="H9" s="20">
        <v>22</v>
      </c>
      <c r="I9" s="20">
        <v>2</v>
      </c>
      <c r="J9" s="30">
        <v>1</v>
      </c>
      <c r="K9" s="29" t="s">
        <v>782</v>
      </c>
      <c r="L9" s="1" t="s">
        <v>777</v>
      </c>
      <c r="M9" s="1" t="s">
        <v>494</v>
      </c>
      <c r="N9" s="1" t="s">
        <v>860</v>
      </c>
      <c r="O9" s="31">
        <v>151</v>
      </c>
      <c r="P9" s="20">
        <v>146</v>
      </c>
      <c r="Q9" s="30">
        <v>5</v>
      </c>
      <c r="R9" s="29" t="s">
        <v>104</v>
      </c>
      <c r="S9" s="28" t="s">
        <v>218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43</v>
      </c>
      <c r="C18" s="1">
        <v>21</v>
      </c>
      <c r="D18" s="1">
        <v>13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803</v>
      </c>
      <c r="M18" s="1" t="s">
        <v>365</v>
      </c>
      <c r="N18" s="1" t="s">
        <v>845</v>
      </c>
      <c r="O18" s="31">
        <v>140</v>
      </c>
      <c r="P18" s="20">
        <v>134</v>
      </c>
      <c r="Q18" s="30">
        <v>6</v>
      </c>
      <c r="R18" s="29" t="s">
        <v>101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44</v>
      </c>
      <c r="C21" s="26">
        <v>18</v>
      </c>
      <c r="D21" s="26">
        <v>19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780</v>
      </c>
      <c r="M21" s="26" t="s">
        <v>800</v>
      </c>
      <c r="N21" s="26" t="s">
        <v>801</v>
      </c>
      <c r="O21" s="25">
        <v>132</v>
      </c>
      <c r="P21" s="24">
        <v>151</v>
      </c>
      <c r="Q21" s="23">
        <v>-19</v>
      </c>
      <c r="R21" s="22" t="s">
        <v>133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25</v>
      </c>
      <c r="B29" s="1">
        <v>45</v>
      </c>
      <c r="C29" s="1">
        <v>19</v>
      </c>
      <c r="D29" s="1">
        <v>19</v>
      </c>
      <c r="E29" s="20">
        <v>7</v>
      </c>
      <c r="F29" s="30">
        <v>45</v>
      </c>
      <c r="G29" s="20">
        <v>13</v>
      </c>
      <c r="H29" s="20">
        <v>17</v>
      </c>
      <c r="I29" s="20">
        <v>2</v>
      </c>
      <c r="J29" s="20">
        <v>3</v>
      </c>
      <c r="K29" s="29" t="s">
        <v>766</v>
      </c>
      <c r="L29" s="1" t="s">
        <v>649</v>
      </c>
      <c r="M29" s="1" t="s">
        <v>303</v>
      </c>
      <c r="N29" s="1" t="s">
        <v>785</v>
      </c>
      <c r="O29" s="31">
        <v>129</v>
      </c>
      <c r="P29" s="20">
        <v>142</v>
      </c>
      <c r="Q29" s="30">
        <v>-13</v>
      </c>
      <c r="R29" s="29" t="s">
        <v>99</v>
      </c>
      <c r="S29" s="28" t="s">
        <v>234</v>
      </c>
    </row>
    <row r="30" spans="1:19" x14ac:dyDescent="0.25">
      <c r="A30" s="32" t="s">
        <v>15</v>
      </c>
      <c r="B30" s="1">
        <v>44</v>
      </c>
      <c r="C30" s="1">
        <v>20</v>
      </c>
      <c r="D30" s="1">
        <v>20</v>
      </c>
      <c r="E30" s="20">
        <v>4</v>
      </c>
      <c r="F30" s="30">
        <v>44</v>
      </c>
      <c r="G30" s="20">
        <v>11</v>
      </c>
      <c r="H30" s="20">
        <v>17</v>
      </c>
      <c r="I30" s="20">
        <v>3</v>
      </c>
      <c r="J30" s="20">
        <v>0</v>
      </c>
      <c r="K30" s="29" t="s">
        <v>676</v>
      </c>
      <c r="L30" s="1" t="s">
        <v>714</v>
      </c>
      <c r="M30" s="1" t="s">
        <v>872</v>
      </c>
      <c r="N30" s="1" t="s">
        <v>726</v>
      </c>
      <c r="O30" s="31">
        <v>122</v>
      </c>
      <c r="P30" s="20">
        <v>146</v>
      </c>
      <c r="Q30" s="30">
        <v>-24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43</v>
      </c>
      <c r="C35" s="1">
        <v>20</v>
      </c>
      <c r="D35" s="1">
        <v>11</v>
      </c>
      <c r="E35" s="20">
        <v>12</v>
      </c>
      <c r="F35" s="33">
        <v>52</v>
      </c>
      <c r="G35" s="20">
        <v>14</v>
      </c>
      <c r="H35" s="20">
        <v>19</v>
      </c>
      <c r="I35" s="20">
        <v>1</v>
      </c>
      <c r="J35" s="20">
        <v>5</v>
      </c>
      <c r="K35" s="29" t="s">
        <v>739</v>
      </c>
      <c r="L35" s="1" t="s">
        <v>718</v>
      </c>
      <c r="M35" s="1" t="s">
        <v>379</v>
      </c>
      <c r="N35" s="1" t="s">
        <v>878</v>
      </c>
      <c r="O35" s="31">
        <v>137</v>
      </c>
      <c r="P35" s="20">
        <v>134</v>
      </c>
      <c r="Q35" s="30">
        <v>3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44</v>
      </c>
      <c r="C37" s="1">
        <v>23</v>
      </c>
      <c r="D37" s="1">
        <v>18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742</v>
      </c>
      <c r="L37" s="1" t="s">
        <v>749</v>
      </c>
      <c r="M37" s="1" t="s">
        <v>442</v>
      </c>
      <c r="N37" s="1" t="s">
        <v>877</v>
      </c>
      <c r="O37" s="31">
        <v>141</v>
      </c>
      <c r="P37" s="20">
        <v>155</v>
      </c>
      <c r="Q37" s="30">
        <v>-14</v>
      </c>
      <c r="R37" s="29" t="s">
        <v>109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9E3F-5162-4277-84AA-1B19891042D5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F2489-4576-482B-BBBD-1BF056F5DAB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46</v>
      </c>
      <c r="C7" s="1">
        <v>25</v>
      </c>
      <c r="D7" s="1">
        <v>19</v>
      </c>
      <c r="E7" s="20">
        <v>2</v>
      </c>
      <c r="F7" s="30">
        <v>52</v>
      </c>
      <c r="G7" s="31">
        <v>16</v>
      </c>
      <c r="H7" s="20">
        <v>23</v>
      </c>
      <c r="I7" s="20">
        <v>2</v>
      </c>
      <c r="J7" s="30">
        <v>1</v>
      </c>
      <c r="K7" s="29" t="s">
        <v>835</v>
      </c>
      <c r="L7" s="1" t="s">
        <v>777</v>
      </c>
      <c r="M7" s="1" t="s">
        <v>494</v>
      </c>
      <c r="N7" s="1" t="s">
        <v>879</v>
      </c>
      <c r="O7" s="31">
        <v>152</v>
      </c>
      <c r="P7" s="20">
        <v>146</v>
      </c>
      <c r="Q7" s="30">
        <v>6</v>
      </c>
      <c r="R7" s="29" t="s">
        <v>109</v>
      </c>
      <c r="S7" s="28" t="s">
        <v>225</v>
      </c>
    </row>
    <row r="8" spans="1:20" x14ac:dyDescent="0.25">
      <c r="A8" s="32" t="s">
        <v>28</v>
      </c>
      <c r="B8" s="1">
        <v>43</v>
      </c>
      <c r="C8" s="1">
        <v>24</v>
      </c>
      <c r="D8" s="1">
        <v>15</v>
      </c>
      <c r="E8" s="20">
        <v>4</v>
      </c>
      <c r="F8" s="30">
        <v>52</v>
      </c>
      <c r="G8" s="31">
        <v>15</v>
      </c>
      <c r="H8" s="20">
        <v>21</v>
      </c>
      <c r="I8" s="20">
        <v>3</v>
      </c>
      <c r="J8" s="30">
        <v>0</v>
      </c>
      <c r="K8" s="29" t="s">
        <v>861</v>
      </c>
      <c r="L8" s="1" t="s">
        <v>518</v>
      </c>
      <c r="M8" s="1" t="s">
        <v>407</v>
      </c>
      <c r="N8" s="1" t="s">
        <v>742</v>
      </c>
      <c r="O8" s="31">
        <v>140</v>
      </c>
      <c r="P8" s="20">
        <v>134</v>
      </c>
      <c r="Q8" s="30">
        <v>6</v>
      </c>
      <c r="R8" s="29" t="s">
        <v>109</v>
      </c>
      <c r="S8" s="28" t="s">
        <v>280</v>
      </c>
    </row>
    <row r="9" spans="1:20" x14ac:dyDescent="0.25">
      <c r="A9" s="32" t="s">
        <v>4</v>
      </c>
      <c r="B9" s="1">
        <v>44</v>
      </c>
      <c r="C9" s="1">
        <v>22</v>
      </c>
      <c r="D9" s="1">
        <v>15</v>
      </c>
      <c r="E9" s="20">
        <v>7</v>
      </c>
      <c r="F9" s="30">
        <v>51</v>
      </c>
      <c r="G9" s="31">
        <v>17</v>
      </c>
      <c r="H9" s="20">
        <v>22</v>
      </c>
      <c r="I9" s="20">
        <v>0</v>
      </c>
      <c r="J9" s="30">
        <v>1</v>
      </c>
      <c r="K9" s="29" t="s">
        <v>759</v>
      </c>
      <c r="L9" s="1" t="s">
        <v>839</v>
      </c>
      <c r="M9" s="1" t="s">
        <v>341</v>
      </c>
      <c r="N9" s="1" t="s">
        <v>840</v>
      </c>
      <c r="O9" s="31">
        <v>148</v>
      </c>
      <c r="P9" s="20">
        <v>140</v>
      </c>
      <c r="Q9" s="30">
        <v>8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45</v>
      </c>
      <c r="C19" s="1">
        <v>22</v>
      </c>
      <c r="D19" s="1">
        <v>21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881</v>
      </c>
      <c r="M19" s="1" t="s">
        <v>335</v>
      </c>
      <c r="N19" s="1" t="s">
        <v>842</v>
      </c>
      <c r="O19" s="31">
        <v>118</v>
      </c>
      <c r="P19" s="20">
        <v>141</v>
      </c>
      <c r="Q19" s="30">
        <v>-23</v>
      </c>
      <c r="R19" s="29" t="s">
        <v>133</v>
      </c>
      <c r="S19" s="28" t="s">
        <v>220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45</v>
      </c>
      <c r="C30" s="1">
        <v>19</v>
      </c>
      <c r="D30" s="1">
        <v>19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766</v>
      </c>
      <c r="L30" s="1" t="s">
        <v>649</v>
      </c>
      <c r="M30" s="1" t="s">
        <v>303</v>
      </c>
      <c r="N30" s="1" t="s">
        <v>785</v>
      </c>
      <c r="O30" s="31">
        <v>129</v>
      </c>
      <c r="P30" s="20">
        <v>142</v>
      </c>
      <c r="Q30" s="30">
        <v>-13</v>
      </c>
      <c r="R30" s="29" t="s">
        <v>99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45</v>
      </c>
      <c r="C37" s="1">
        <v>23</v>
      </c>
      <c r="D37" s="1">
        <v>19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725</v>
      </c>
      <c r="L37" s="1" t="s">
        <v>749</v>
      </c>
      <c r="M37" s="1" t="s">
        <v>377</v>
      </c>
      <c r="N37" s="1" t="s">
        <v>883</v>
      </c>
      <c r="O37" s="31">
        <v>143</v>
      </c>
      <c r="P37" s="20">
        <v>162</v>
      </c>
      <c r="Q37" s="30">
        <v>-19</v>
      </c>
      <c r="R37" s="29" t="s">
        <v>101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D25E9A8-7A31-44F9-830B-42B938037545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7931A-003F-488E-80A1-366AABA4B93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47</v>
      </c>
      <c r="C4" s="40">
        <v>28</v>
      </c>
      <c r="D4" s="40">
        <v>15</v>
      </c>
      <c r="E4" s="38">
        <v>4</v>
      </c>
      <c r="F4" s="33">
        <v>60</v>
      </c>
      <c r="G4" s="39">
        <v>18</v>
      </c>
      <c r="H4" s="38">
        <v>26</v>
      </c>
      <c r="I4" s="38">
        <v>2</v>
      </c>
      <c r="J4" s="33">
        <v>2</v>
      </c>
      <c r="K4" s="37" t="s">
        <v>866</v>
      </c>
      <c r="L4" s="40" t="s">
        <v>699</v>
      </c>
      <c r="M4" s="40" t="s">
        <v>354</v>
      </c>
      <c r="N4" s="40" t="s">
        <v>820</v>
      </c>
      <c r="O4" s="39">
        <v>149</v>
      </c>
      <c r="P4" s="38">
        <v>145</v>
      </c>
      <c r="Q4" s="33">
        <v>4</v>
      </c>
      <c r="R4" s="37" t="s">
        <v>135</v>
      </c>
      <c r="S4" s="36" t="s">
        <v>226</v>
      </c>
    </row>
    <row r="5" spans="1:20" x14ac:dyDescent="0.25">
      <c r="A5" s="32" t="s">
        <v>5</v>
      </c>
      <c r="B5" s="1">
        <v>44</v>
      </c>
      <c r="C5" s="1">
        <v>28</v>
      </c>
      <c r="D5" s="1">
        <v>13</v>
      </c>
      <c r="E5" s="20">
        <v>3</v>
      </c>
      <c r="F5" s="30">
        <v>59</v>
      </c>
      <c r="G5" s="31">
        <v>22</v>
      </c>
      <c r="H5" s="20">
        <v>27</v>
      </c>
      <c r="I5" s="20">
        <v>1</v>
      </c>
      <c r="J5" s="30">
        <v>1</v>
      </c>
      <c r="K5" s="29" t="s">
        <v>671</v>
      </c>
      <c r="L5" s="1" t="s">
        <v>710</v>
      </c>
      <c r="M5" s="1" t="s">
        <v>234</v>
      </c>
      <c r="N5" s="1" t="s">
        <v>890</v>
      </c>
      <c r="O5" s="31">
        <v>158</v>
      </c>
      <c r="P5" s="20">
        <v>115</v>
      </c>
      <c r="Q5" s="30">
        <v>43</v>
      </c>
      <c r="R5" s="29" t="s">
        <v>394</v>
      </c>
      <c r="S5" s="28" t="s">
        <v>395</v>
      </c>
    </row>
    <row r="6" spans="1:20" x14ac:dyDescent="0.25">
      <c r="A6" s="32" t="s">
        <v>16</v>
      </c>
      <c r="B6" s="1">
        <v>46</v>
      </c>
      <c r="C6" s="1">
        <v>26</v>
      </c>
      <c r="D6" s="1">
        <v>14</v>
      </c>
      <c r="E6" s="20">
        <v>6</v>
      </c>
      <c r="F6" s="30">
        <v>58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685</v>
      </c>
      <c r="M6" s="1" t="s">
        <v>385</v>
      </c>
      <c r="N6" s="1" t="s">
        <v>801</v>
      </c>
      <c r="O6" s="31">
        <v>157</v>
      </c>
      <c r="P6" s="20">
        <v>151</v>
      </c>
      <c r="Q6" s="30">
        <v>6</v>
      </c>
      <c r="R6" s="29" t="s">
        <v>99</v>
      </c>
      <c r="S6" s="28" t="s">
        <v>226</v>
      </c>
    </row>
    <row r="7" spans="1:20" x14ac:dyDescent="0.25">
      <c r="A7" s="32" t="s">
        <v>4</v>
      </c>
      <c r="B7" s="1">
        <v>45</v>
      </c>
      <c r="C7" s="1">
        <v>23</v>
      </c>
      <c r="D7" s="1">
        <v>15</v>
      </c>
      <c r="E7" s="53">
        <v>7</v>
      </c>
      <c r="F7" s="30">
        <v>53</v>
      </c>
      <c r="G7" s="31">
        <v>17</v>
      </c>
      <c r="H7" s="53">
        <v>23</v>
      </c>
      <c r="I7" s="53">
        <v>0</v>
      </c>
      <c r="J7" s="30">
        <v>1</v>
      </c>
      <c r="K7" s="29" t="s">
        <v>759</v>
      </c>
      <c r="L7" s="1" t="s">
        <v>468</v>
      </c>
      <c r="M7" s="1" t="s">
        <v>341</v>
      </c>
      <c r="N7" s="1" t="s">
        <v>840</v>
      </c>
      <c r="O7" s="31">
        <v>152</v>
      </c>
      <c r="P7" s="20">
        <v>143</v>
      </c>
      <c r="Q7" s="30">
        <v>9</v>
      </c>
      <c r="R7" s="29" t="s">
        <v>135</v>
      </c>
      <c r="S7" s="28" t="s">
        <v>321</v>
      </c>
    </row>
    <row r="8" spans="1:20" x14ac:dyDescent="0.25">
      <c r="A8" s="32" t="s">
        <v>29</v>
      </c>
      <c r="B8" s="52">
        <v>46</v>
      </c>
      <c r="C8" s="52">
        <v>25</v>
      </c>
      <c r="D8" s="52">
        <v>19</v>
      </c>
      <c r="E8" s="53">
        <v>2</v>
      </c>
      <c r="F8" s="30">
        <v>52</v>
      </c>
      <c r="G8" s="31">
        <v>16</v>
      </c>
      <c r="H8" s="53">
        <v>23</v>
      </c>
      <c r="I8" s="53">
        <v>2</v>
      </c>
      <c r="J8" s="30">
        <v>1</v>
      </c>
      <c r="K8" s="29" t="s">
        <v>835</v>
      </c>
      <c r="L8" s="52" t="s">
        <v>777</v>
      </c>
      <c r="M8" s="52" t="s">
        <v>494</v>
      </c>
      <c r="N8" s="52" t="s">
        <v>879</v>
      </c>
      <c r="O8" s="31">
        <v>152</v>
      </c>
      <c r="P8" s="53">
        <v>146</v>
      </c>
      <c r="Q8" s="30">
        <v>6</v>
      </c>
      <c r="R8" s="29" t="s">
        <v>109</v>
      </c>
      <c r="S8" s="28" t="s">
        <v>225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46</v>
      </c>
      <c r="C14" s="1">
        <v>28</v>
      </c>
      <c r="D14" s="1">
        <v>14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788</v>
      </c>
      <c r="M14" s="1" t="s">
        <v>799</v>
      </c>
      <c r="N14" s="1" t="s">
        <v>867</v>
      </c>
      <c r="O14" s="31">
        <v>158</v>
      </c>
      <c r="P14" s="20">
        <v>139</v>
      </c>
      <c r="Q14" s="30">
        <v>19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44</v>
      </c>
      <c r="C16" s="1">
        <v>22</v>
      </c>
      <c r="D16" s="1">
        <v>14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893</v>
      </c>
      <c r="L16" s="1" t="s">
        <v>546</v>
      </c>
      <c r="M16" s="1" t="s">
        <v>216</v>
      </c>
      <c r="N16" s="1" t="s">
        <v>894</v>
      </c>
      <c r="O16" s="31">
        <v>133</v>
      </c>
      <c r="P16" s="20">
        <v>132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1</v>
      </c>
      <c r="B17" s="52">
        <v>46</v>
      </c>
      <c r="C17" s="52">
        <v>23</v>
      </c>
      <c r="D17" s="52">
        <v>17</v>
      </c>
      <c r="E17" s="53">
        <v>6</v>
      </c>
      <c r="F17" s="30">
        <v>52</v>
      </c>
      <c r="G17" s="53">
        <v>21</v>
      </c>
      <c r="H17" s="53">
        <v>23</v>
      </c>
      <c r="I17" s="53">
        <v>0</v>
      </c>
      <c r="J17" s="53">
        <v>5</v>
      </c>
      <c r="K17" s="29" t="s">
        <v>742</v>
      </c>
      <c r="L17" s="52" t="s">
        <v>584</v>
      </c>
      <c r="M17" s="52" t="s">
        <v>381</v>
      </c>
      <c r="N17" s="52" t="s">
        <v>765</v>
      </c>
      <c r="O17" s="31">
        <v>150</v>
      </c>
      <c r="P17" s="53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12</v>
      </c>
      <c r="B20" s="1">
        <v>47</v>
      </c>
      <c r="C20" s="1">
        <v>20</v>
      </c>
      <c r="D20" s="1">
        <v>21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892</v>
      </c>
      <c r="L20" s="1" t="s">
        <v>867</v>
      </c>
      <c r="M20" s="1" t="s">
        <v>300</v>
      </c>
      <c r="N20" s="1" t="s">
        <v>760</v>
      </c>
      <c r="O20" s="31">
        <v>122</v>
      </c>
      <c r="P20" s="20">
        <v>139</v>
      </c>
      <c r="Q20" s="30">
        <v>-17</v>
      </c>
      <c r="R20" s="29" t="s">
        <v>133</v>
      </c>
      <c r="S20" s="28" t="s">
        <v>240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46</v>
      </c>
      <c r="C26" s="1">
        <v>27</v>
      </c>
      <c r="D26" s="1">
        <v>10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897</v>
      </c>
      <c r="M26" s="1" t="s">
        <v>266</v>
      </c>
      <c r="N26" s="1" t="s">
        <v>898</v>
      </c>
      <c r="O26" s="31">
        <v>160</v>
      </c>
      <c r="P26" s="20">
        <v>130</v>
      </c>
      <c r="Q26" s="30">
        <v>30</v>
      </c>
      <c r="R26" s="29" t="s">
        <v>99</v>
      </c>
      <c r="S26" s="28" t="s">
        <v>264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52">
        <v>44</v>
      </c>
      <c r="C35" s="52">
        <v>21</v>
      </c>
      <c r="D35" s="52">
        <v>11</v>
      </c>
      <c r="E35" s="53">
        <v>12</v>
      </c>
      <c r="F35" s="33">
        <v>54</v>
      </c>
      <c r="G35" s="53">
        <v>15</v>
      </c>
      <c r="H35" s="53">
        <v>20</v>
      </c>
      <c r="I35" s="53">
        <v>1</v>
      </c>
      <c r="J35" s="53">
        <v>5</v>
      </c>
      <c r="K35" s="29" t="s">
        <v>739</v>
      </c>
      <c r="L35" s="52" t="s">
        <v>884</v>
      </c>
      <c r="M35" s="52" t="s">
        <v>424</v>
      </c>
      <c r="N35" s="52" t="s">
        <v>885</v>
      </c>
      <c r="O35" s="31">
        <v>144</v>
      </c>
      <c r="P35" s="53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46</v>
      </c>
      <c r="C36" s="1">
        <v>23</v>
      </c>
      <c r="D36" s="1">
        <v>16</v>
      </c>
      <c r="E36" s="20">
        <v>7</v>
      </c>
      <c r="F36" s="30">
        <v>53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726</v>
      </c>
      <c r="M36" s="1" t="s">
        <v>239</v>
      </c>
      <c r="N36" s="1" t="s">
        <v>900</v>
      </c>
      <c r="O36" s="31">
        <v>156</v>
      </c>
      <c r="P36" s="20">
        <v>153</v>
      </c>
      <c r="Q36" s="30">
        <v>3</v>
      </c>
      <c r="R36" s="29" t="s">
        <v>99</v>
      </c>
      <c r="S36" s="28" t="s">
        <v>234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45</v>
      </c>
      <c r="C42" s="26">
        <v>16</v>
      </c>
      <c r="D42" s="26">
        <v>24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903</v>
      </c>
      <c r="M42" s="26" t="s">
        <v>218</v>
      </c>
      <c r="N42" s="26" t="s">
        <v>780</v>
      </c>
      <c r="O42" s="25">
        <v>124</v>
      </c>
      <c r="P42" s="24">
        <v>164</v>
      </c>
      <c r="Q42" s="23">
        <v>-40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7226F0B-4B6B-4B56-9D59-722247659B03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B2A3A-56D4-4DDD-ACCC-6AB1473F7C64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47</v>
      </c>
      <c r="C4" s="40">
        <v>28</v>
      </c>
      <c r="D4" s="40">
        <v>15</v>
      </c>
      <c r="E4" s="38">
        <v>4</v>
      </c>
      <c r="F4" s="33">
        <v>60</v>
      </c>
      <c r="G4" s="39">
        <v>18</v>
      </c>
      <c r="H4" s="38">
        <v>26</v>
      </c>
      <c r="I4" s="38">
        <v>2</v>
      </c>
      <c r="J4" s="33">
        <v>2</v>
      </c>
      <c r="K4" s="37" t="s">
        <v>866</v>
      </c>
      <c r="L4" s="40" t="s">
        <v>699</v>
      </c>
      <c r="M4" s="40" t="s">
        <v>354</v>
      </c>
      <c r="N4" s="40" t="s">
        <v>820</v>
      </c>
      <c r="O4" s="39">
        <v>149</v>
      </c>
      <c r="P4" s="38">
        <v>145</v>
      </c>
      <c r="Q4" s="33">
        <v>4</v>
      </c>
      <c r="R4" s="37" t="s">
        <v>135</v>
      </c>
      <c r="S4" s="36" t="s">
        <v>226</v>
      </c>
    </row>
    <row r="5" spans="1:20" x14ac:dyDescent="0.25">
      <c r="A5" s="32" t="s">
        <v>5</v>
      </c>
      <c r="B5" s="1">
        <v>44</v>
      </c>
      <c r="C5" s="1">
        <v>28</v>
      </c>
      <c r="D5" s="1">
        <v>13</v>
      </c>
      <c r="E5" s="20">
        <v>3</v>
      </c>
      <c r="F5" s="30">
        <v>59</v>
      </c>
      <c r="G5" s="31">
        <v>22</v>
      </c>
      <c r="H5" s="20">
        <v>27</v>
      </c>
      <c r="I5" s="20">
        <v>1</v>
      </c>
      <c r="J5" s="30">
        <v>1</v>
      </c>
      <c r="K5" s="29" t="s">
        <v>671</v>
      </c>
      <c r="L5" s="1" t="s">
        <v>710</v>
      </c>
      <c r="M5" s="1" t="s">
        <v>234</v>
      </c>
      <c r="N5" s="1" t="s">
        <v>890</v>
      </c>
      <c r="O5" s="31">
        <v>158</v>
      </c>
      <c r="P5" s="20">
        <v>115</v>
      </c>
      <c r="Q5" s="30">
        <v>43</v>
      </c>
      <c r="R5" s="29" t="s">
        <v>394</v>
      </c>
      <c r="S5" s="28" t="s">
        <v>395</v>
      </c>
    </row>
    <row r="6" spans="1:20" x14ac:dyDescent="0.25">
      <c r="A6" s="32" t="s">
        <v>16</v>
      </c>
      <c r="B6" s="1">
        <v>46</v>
      </c>
      <c r="C6" s="1">
        <v>26</v>
      </c>
      <c r="D6" s="1">
        <v>14</v>
      </c>
      <c r="E6" s="20">
        <v>6</v>
      </c>
      <c r="F6" s="30">
        <v>58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685</v>
      </c>
      <c r="M6" s="1" t="s">
        <v>385</v>
      </c>
      <c r="N6" s="1" t="s">
        <v>801</v>
      </c>
      <c r="O6" s="31">
        <v>157</v>
      </c>
      <c r="P6" s="20">
        <v>151</v>
      </c>
      <c r="Q6" s="30">
        <v>6</v>
      </c>
      <c r="R6" s="29" t="s">
        <v>99</v>
      </c>
      <c r="S6" s="28" t="s">
        <v>226</v>
      </c>
    </row>
    <row r="7" spans="1:20" x14ac:dyDescent="0.25">
      <c r="A7" s="32" t="s">
        <v>4</v>
      </c>
      <c r="B7" s="1">
        <v>45</v>
      </c>
      <c r="C7" s="1">
        <v>23</v>
      </c>
      <c r="D7" s="1">
        <v>15</v>
      </c>
      <c r="E7" s="53">
        <v>7</v>
      </c>
      <c r="F7" s="30">
        <v>53</v>
      </c>
      <c r="G7" s="31">
        <v>17</v>
      </c>
      <c r="H7" s="53">
        <v>23</v>
      </c>
      <c r="I7" s="53">
        <v>0</v>
      </c>
      <c r="J7" s="30">
        <v>1</v>
      </c>
      <c r="K7" s="29" t="s">
        <v>759</v>
      </c>
      <c r="L7" s="1" t="s">
        <v>468</v>
      </c>
      <c r="M7" s="1" t="s">
        <v>341</v>
      </c>
      <c r="N7" s="1" t="s">
        <v>840</v>
      </c>
      <c r="O7" s="31">
        <v>152</v>
      </c>
      <c r="P7" s="20">
        <v>143</v>
      </c>
      <c r="Q7" s="30">
        <v>9</v>
      </c>
      <c r="R7" s="29" t="s">
        <v>135</v>
      </c>
      <c r="S7" s="28" t="s">
        <v>321</v>
      </c>
    </row>
    <row r="8" spans="1:20" x14ac:dyDescent="0.25">
      <c r="A8" s="32" t="s">
        <v>29</v>
      </c>
      <c r="B8" s="52">
        <v>46</v>
      </c>
      <c r="C8" s="52">
        <v>25</v>
      </c>
      <c r="D8" s="52">
        <v>19</v>
      </c>
      <c r="E8" s="53">
        <v>2</v>
      </c>
      <c r="F8" s="30">
        <v>52</v>
      </c>
      <c r="G8" s="31">
        <v>16</v>
      </c>
      <c r="H8" s="53">
        <v>23</v>
      </c>
      <c r="I8" s="53">
        <v>2</v>
      </c>
      <c r="J8" s="30">
        <v>1</v>
      </c>
      <c r="K8" s="29" t="s">
        <v>835</v>
      </c>
      <c r="L8" s="52" t="s">
        <v>777</v>
      </c>
      <c r="M8" s="52" t="s">
        <v>494</v>
      </c>
      <c r="N8" s="52" t="s">
        <v>879</v>
      </c>
      <c r="O8" s="31">
        <v>152</v>
      </c>
      <c r="P8" s="53">
        <v>146</v>
      </c>
      <c r="Q8" s="30">
        <v>6</v>
      </c>
      <c r="R8" s="29" t="s">
        <v>109</v>
      </c>
      <c r="S8" s="28" t="s">
        <v>225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46</v>
      </c>
      <c r="C14" s="1">
        <v>28</v>
      </c>
      <c r="D14" s="1">
        <v>14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788</v>
      </c>
      <c r="M14" s="1" t="s">
        <v>799</v>
      </c>
      <c r="N14" s="1" t="s">
        <v>867</v>
      </c>
      <c r="O14" s="31">
        <v>158</v>
      </c>
      <c r="P14" s="20">
        <v>139</v>
      </c>
      <c r="Q14" s="30">
        <v>19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44</v>
      </c>
      <c r="C16" s="1">
        <v>22</v>
      </c>
      <c r="D16" s="1">
        <v>14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893</v>
      </c>
      <c r="L16" s="1" t="s">
        <v>546</v>
      </c>
      <c r="M16" s="1" t="s">
        <v>216</v>
      </c>
      <c r="N16" s="1" t="s">
        <v>894</v>
      </c>
      <c r="O16" s="31">
        <v>133</v>
      </c>
      <c r="P16" s="20">
        <v>132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1</v>
      </c>
      <c r="B17" s="52">
        <v>46</v>
      </c>
      <c r="C17" s="52">
        <v>23</v>
      </c>
      <c r="D17" s="52">
        <v>17</v>
      </c>
      <c r="E17" s="53">
        <v>6</v>
      </c>
      <c r="F17" s="30">
        <v>52</v>
      </c>
      <c r="G17" s="53">
        <v>21</v>
      </c>
      <c r="H17" s="53">
        <v>23</v>
      </c>
      <c r="I17" s="53">
        <v>0</v>
      </c>
      <c r="J17" s="53">
        <v>5</v>
      </c>
      <c r="K17" s="29" t="s">
        <v>742</v>
      </c>
      <c r="L17" s="52" t="s">
        <v>584</v>
      </c>
      <c r="M17" s="52" t="s">
        <v>381</v>
      </c>
      <c r="N17" s="52" t="s">
        <v>765</v>
      </c>
      <c r="O17" s="31">
        <v>150</v>
      </c>
      <c r="P17" s="53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12</v>
      </c>
      <c r="B20" s="1">
        <v>47</v>
      </c>
      <c r="C20" s="1">
        <v>20</v>
      </c>
      <c r="D20" s="1">
        <v>21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892</v>
      </c>
      <c r="L20" s="1" t="s">
        <v>867</v>
      </c>
      <c r="M20" s="1" t="s">
        <v>300</v>
      </c>
      <c r="N20" s="1" t="s">
        <v>760</v>
      </c>
      <c r="O20" s="31">
        <v>122</v>
      </c>
      <c r="P20" s="20">
        <v>139</v>
      </c>
      <c r="Q20" s="30">
        <v>-17</v>
      </c>
      <c r="R20" s="29" t="s">
        <v>133</v>
      </c>
      <c r="S20" s="28" t="s">
        <v>240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46</v>
      </c>
      <c r="C26" s="1">
        <v>27</v>
      </c>
      <c r="D26" s="1">
        <v>10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897</v>
      </c>
      <c r="M26" s="1" t="s">
        <v>266</v>
      </c>
      <c r="N26" s="1" t="s">
        <v>898</v>
      </c>
      <c r="O26" s="31">
        <v>160</v>
      </c>
      <c r="P26" s="20">
        <v>130</v>
      </c>
      <c r="Q26" s="30">
        <v>30</v>
      </c>
      <c r="R26" s="29" t="s">
        <v>99</v>
      </c>
      <c r="S26" s="28" t="s">
        <v>264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52">
        <v>44</v>
      </c>
      <c r="C35" s="52">
        <v>21</v>
      </c>
      <c r="D35" s="52">
        <v>11</v>
      </c>
      <c r="E35" s="53">
        <v>12</v>
      </c>
      <c r="F35" s="33">
        <v>54</v>
      </c>
      <c r="G35" s="53">
        <v>15</v>
      </c>
      <c r="H35" s="53">
        <v>20</v>
      </c>
      <c r="I35" s="53">
        <v>1</v>
      </c>
      <c r="J35" s="53">
        <v>5</v>
      </c>
      <c r="K35" s="29" t="s">
        <v>739</v>
      </c>
      <c r="L35" s="52" t="s">
        <v>884</v>
      </c>
      <c r="M35" s="52" t="s">
        <v>424</v>
      </c>
      <c r="N35" s="52" t="s">
        <v>885</v>
      </c>
      <c r="O35" s="31">
        <v>144</v>
      </c>
      <c r="P35" s="53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46</v>
      </c>
      <c r="C36" s="1">
        <v>23</v>
      </c>
      <c r="D36" s="1">
        <v>16</v>
      </c>
      <c r="E36" s="20">
        <v>7</v>
      </c>
      <c r="F36" s="30">
        <v>53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726</v>
      </c>
      <c r="M36" s="1" t="s">
        <v>239</v>
      </c>
      <c r="N36" s="1" t="s">
        <v>900</v>
      </c>
      <c r="O36" s="31">
        <v>156</v>
      </c>
      <c r="P36" s="20">
        <v>153</v>
      </c>
      <c r="Q36" s="30">
        <v>3</v>
      </c>
      <c r="R36" s="29" t="s">
        <v>99</v>
      </c>
      <c r="S36" s="28" t="s">
        <v>234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45</v>
      </c>
      <c r="C42" s="26">
        <v>16</v>
      </c>
      <c r="D42" s="26">
        <v>24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903</v>
      </c>
      <c r="M42" s="26" t="s">
        <v>218</v>
      </c>
      <c r="N42" s="26" t="s">
        <v>780</v>
      </c>
      <c r="O42" s="25">
        <v>124</v>
      </c>
      <c r="P42" s="24">
        <v>164</v>
      </c>
      <c r="Q42" s="23">
        <v>-40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0F8885-2FA9-4514-966B-1239F8D9F718}"/>
  </hyperlinks>
  <pageMargins left="0.7" right="0.7" top="0.75" bottom="0.75" header="0.3" footer="0.3"/>
  <pageSetup orientation="portrait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46</v>
      </c>
      <c r="C4" s="40">
        <f>Boston_Bruins!$I$84</f>
        <v>25</v>
      </c>
      <c r="D4" s="40">
        <f>Boston_Bruins!$J$84</f>
        <v>19</v>
      </c>
      <c r="E4" s="38">
        <f>Boston_Bruins!$L$84</f>
        <v>2</v>
      </c>
      <c r="F4" s="33">
        <f t="shared" ref="F4:F11" si="0">(C4*2)+E4</f>
        <v>52</v>
      </c>
      <c r="G4" s="39">
        <f>C4-(Boston_Bruins!$K$84+I4)</f>
        <v>16</v>
      </c>
      <c r="H4" s="38">
        <f t="shared" ref="H4:H11" si="1">C4-I4</f>
        <v>23</v>
      </c>
      <c r="I4" s="38">
        <f>Boston_Bruins!$M$84</f>
        <v>2</v>
      </c>
      <c r="J4" s="33">
        <f>Boston_Bruins!$N$84</f>
        <v>1</v>
      </c>
      <c r="K4" s="37" t="str">
        <f>Boston_Bruins!$O$85</f>
        <v>15-8-1</v>
      </c>
      <c r="L4" s="40" t="str">
        <f>Boston_Bruins!$R$85</f>
        <v>10-11-1</v>
      </c>
      <c r="M4" s="40" t="str">
        <f>Boston_Bruins!$U$85</f>
        <v>7-8-0</v>
      </c>
      <c r="N4" s="40" t="str">
        <f>Boston_Bruins!$X$85</f>
        <v>15-10-0</v>
      </c>
      <c r="O4" s="39">
        <f>Boston_Bruins!$E$85</f>
        <v>152</v>
      </c>
      <c r="P4" s="38">
        <f>Boston_Bruins!$F$85</f>
        <v>146</v>
      </c>
      <c r="Q4" s="33">
        <f t="shared" ref="Q4:Q11" si="2">O4-P4</f>
        <v>6</v>
      </c>
      <c r="R4" s="37" t="str">
        <f>Boston_Bruins!$AA$85</f>
        <v>W3</v>
      </c>
      <c r="S4" s="36" t="str">
        <f>Boston_Bruins!$AD$85</f>
        <v>5-4-1</v>
      </c>
    </row>
    <row r="5" spans="1:20" x14ac:dyDescent="0.25">
      <c r="A5" s="32" t="s">
        <v>28</v>
      </c>
      <c r="B5" s="1">
        <f>Buffalo_Sabres!$D$86</f>
        <v>44</v>
      </c>
      <c r="C5" s="1">
        <f>Buffalo_Sabres!$I$84</f>
        <v>24</v>
      </c>
      <c r="D5" s="1">
        <f>Buffalo_Sabres!$J$84</f>
        <v>16</v>
      </c>
      <c r="E5" s="20">
        <f>Buffalo_Sabres!$L$84</f>
        <v>4</v>
      </c>
      <c r="F5" s="30">
        <f t="shared" si="0"/>
        <v>52</v>
      </c>
      <c r="G5" s="31">
        <f>C5-(Buffalo_Sabres!$K$84+I5)</f>
        <v>15</v>
      </c>
      <c r="H5" s="20">
        <f t="shared" si="1"/>
        <v>21</v>
      </c>
      <c r="I5" s="20">
        <f>Buffalo_Sabres!$M$84</f>
        <v>3</v>
      </c>
      <c r="J5" s="30">
        <f>Buffalo_Sabres!$N$84</f>
        <v>0</v>
      </c>
      <c r="K5" s="29" t="str">
        <f>Buffalo_Sabres!$O$85</f>
        <v>14-6-2</v>
      </c>
      <c r="L5" s="1" t="str">
        <f>Buffalo_Sabres!$R$85</f>
        <v>10-10-2</v>
      </c>
      <c r="M5" s="1" t="str">
        <f>Buffalo_Sabres!$U$85</f>
        <v>7-3-2</v>
      </c>
      <c r="N5" s="1" t="str">
        <f>Buffalo_Sabres!$X$85</f>
        <v>13-9-3</v>
      </c>
      <c r="O5" s="31">
        <f>Buffalo_Sabres!$E$85</f>
        <v>143</v>
      </c>
      <c r="P5" s="20">
        <f>Buffalo_Sabres!$F$85</f>
        <v>138</v>
      </c>
      <c r="Q5" s="30">
        <f t="shared" si="2"/>
        <v>5</v>
      </c>
      <c r="R5" s="29" t="str">
        <f>Buffalo_Sabres!$AA$85</f>
        <v>L1</v>
      </c>
      <c r="S5" s="28" t="str">
        <f>Buffalo_Sabres!$AD$85</f>
        <v>8-2-0</v>
      </c>
    </row>
    <row r="6" spans="1:20" x14ac:dyDescent="0.25">
      <c r="A6" s="32" t="s">
        <v>21</v>
      </c>
      <c r="B6" s="1">
        <f>Detroit_Red_Wings!$D$86</f>
        <v>47</v>
      </c>
      <c r="C6" s="1">
        <f>Detroit_Red_Wings!$I$84</f>
        <v>28</v>
      </c>
      <c r="D6" s="1">
        <f>Detroit_Red_Wings!$J$84</f>
        <v>15</v>
      </c>
      <c r="E6" s="20">
        <f>Detroit_Red_Wings!$L$84</f>
        <v>4</v>
      </c>
      <c r="F6" s="30">
        <f t="shared" si="0"/>
        <v>60</v>
      </c>
      <c r="G6" s="31">
        <f>C6-(Detroit_Red_Wings!$K$84+I6)</f>
        <v>18</v>
      </c>
      <c r="H6" s="20">
        <f t="shared" si="1"/>
        <v>26</v>
      </c>
      <c r="I6" s="20">
        <f>Detroit_Red_Wings!$M$84</f>
        <v>2</v>
      </c>
      <c r="J6" s="30">
        <f>Detroit_Red_Wings!$N$84</f>
        <v>2</v>
      </c>
      <c r="K6" s="29" t="str">
        <f>Detroit_Red_Wings!$O$85</f>
        <v>16-8-1</v>
      </c>
      <c r="L6" s="1" t="str">
        <f>Detroit_Red_Wings!$R$85</f>
        <v>12-7-3</v>
      </c>
      <c r="M6" s="1" t="str">
        <f>Detroit_Red_Wings!$U$85</f>
        <v>8-3-2</v>
      </c>
      <c r="N6" s="1" t="str">
        <f>Detroit_Red_Wings!$X$85</f>
        <v>14-9-4</v>
      </c>
      <c r="O6" s="31">
        <f>Detroit_Red_Wings!$E$85</f>
        <v>149</v>
      </c>
      <c r="P6" s="20">
        <f>Detroit_Red_Wings!$F$85</f>
        <v>145</v>
      </c>
      <c r="Q6" s="30">
        <f t="shared" si="2"/>
        <v>4</v>
      </c>
      <c r="R6" s="29" t="str">
        <f>Detroit_Red_Wings!$AA$85</f>
        <v>W4</v>
      </c>
      <c r="S6" s="28" t="str">
        <f>Detroit_Red_Wings!$AD$85</f>
        <v>7-2-1</v>
      </c>
    </row>
    <row r="7" spans="1:20" x14ac:dyDescent="0.25">
      <c r="A7" s="32" t="s">
        <v>19</v>
      </c>
      <c r="B7" s="1">
        <f>Florida_Panthers!$D$86</f>
        <v>45</v>
      </c>
      <c r="C7" s="1">
        <f>Florida_Panthers!$I$84</f>
        <v>24</v>
      </c>
      <c r="D7" s="1">
        <f>Florida_Panthers!$J$84</f>
        <v>18</v>
      </c>
      <c r="E7" s="20">
        <f>Florida_Panthers!$L$84</f>
        <v>3</v>
      </c>
      <c r="F7" s="30">
        <f t="shared" si="0"/>
        <v>51</v>
      </c>
      <c r="G7" s="31">
        <f>C7-(Florida_Panthers!$K$84+I7)</f>
        <v>19</v>
      </c>
      <c r="H7" s="20">
        <f t="shared" si="1"/>
        <v>22</v>
      </c>
      <c r="I7" s="20">
        <f>Florida_Panthers!$M$84</f>
        <v>2</v>
      </c>
      <c r="J7" s="30">
        <f>Florida_Panthers!$N$84</f>
        <v>1</v>
      </c>
      <c r="K7" s="29" t="str">
        <f>Florida_Panthers!$O$85</f>
        <v>14-9-3</v>
      </c>
      <c r="L7" s="1" t="str">
        <f>Florida_Panthers!$R$85</f>
        <v>10-9-0</v>
      </c>
      <c r="M7" s="1" t="str">
        <f>Florida_Panthers!$U$85</f>
        <v>5-7-1</v>
      </c>
      <c r="N7" s="1" t="str">
        <f>Florida_Panthers!$X$85</f>
        <v>13-12-1</v>
      </c>
      <c r="O7" s="31">
        <f>Florida_Panthers!$E$85</f>
        <v>139</v>
      </c>
      <c r="P7" s="20">
        <f>Florida_Panthers!$F$85</f>
        <v>145</v>
      </c>
      <c r="Q7" s="30">
        <f t="shared" si="2"/>
        <v>-6</v>
      </c>
      <c r="R7" s="29" t="str">
        <f>Florida_Panthers!$AA$85</f>
        <v>W2</v>
      </c>
      <c r="S7" s="28" t="str">
        <f>Florida_Panthers!$AD$85</f>
        <v>5-4-1</v>
      </c>
    </row>
    <row r="8" spans="1:20" x14ac:dyDescent="0.25">
      <c r="A8" s="32" t="s">
        <v>16</v>
      </c>
      <c r="B8" s="1">
        <f>Montreal_Canadiens!$D$86</f>
        <v>46</v>
      </c>
      <c r="C8" s="1">
        <f>Montreal_Canadiens!$I$84</f>
        <v>26</v>
      </c>
      <c r="D8" s="1">
        <f>Montreal_Canadiens!$J$84</f>
        <v>14</v>
      </c>
      <c r="E8" s="20">
        <f>Montreal_Canadiens!$L$84</f>
        <v>6</v>
      </c>
      <c r="F8" s="30">
        <f t="shared" si="0"/>
        <v>58</v>
      </c>
      <c r="G8" s="31">
        <f>C8-(Montreal_Canadiens!$K$84+I8)</f>
        <v>15</v>
      </c>
      <c r="H8" s="20">
        <f t="shared" si="1"/>
        <v>24</v>
      </c>
      <c r="I8" s="20">
        <f>Montreal_Canadiens!$M$84</f>
        <v>2</v>
      </c>
      <c r="J8" s="30">
        <f>Montreal_Canadiens!$N$84</f>
        <v>4</v>
      </c>
      <c r="K8" s="29" t="str">
        <f>Montreal_Canadiens!$O$85</f>
        <v>13-10-1</v>
      </c>
      <c r="L8" s="1" t="str">
        <f>Montreal_Canadiens!$R$85</f>
        <v>13-4-5</v>
      </c>
      <c r="M8" s="1" t="str">
        <f>Montreal_Canadiens!$U$85</f>
        <v>8-5-1</v>
      </c>
      <c r="N8" s="1" t="str">
        <f>Montreal_Canadiens!$X$85</f>
        <v>11-8-6</v>
      </c>
      <c r="O8" s="31">
        <f>Montreal_Canadiens!$E$85</f>
        <v>157</v>
      </c>
      <c r="P8" s="20">
        <f>Montreal_Canadiens!$F$85</f>
        <v>151</v>
      </c>
      <c r="Q8" s="30">
        <f t="shared" si="2"/>
        <v>6</v>
      </c>
      <c r="R8" s="29" t="str">
        <f>Montreal_Canadiens!$AA$85</f>
        <v>W1</v>
      </c>
      <c r="S8" s="28" t="str">
        <f>Montreal_Canadiens!$AD$85</f>
        <v>7-2-1</v>
      </c>
    </row>
    <row r="9" spans="1:20" x14ac:dyDescent="0.25">
      <c r="A9" s="32" t="s">
        <v>11</v>
      </c>
      <c r="B9" s="1">
        <f>Ottawa_Senators!$D$86</f>
        <v>44</v>
      </c>
      <c r="C9" s="1">
        <f>Ottawa_Senators!$I$84</f>
        <v>20</v>
      </c>
      <c r="D9" s="1">
        <f>Ottawa_Senators!$J$84</f>
        <v>19</v>
      </c>
      <c r="E9" s="20">
        <f>Ottawa_Senators!$L$84</f>
        <v>5</v>
      </c>
      <c r="F9" s="30">
        <f t="shared" si="0"/>
        <v>45</v>
      </c>
      <c r="G9" s="31">
        <f>C9-(Ottawa_Senators!$K$84+I9)</f>
        <v>12</v>
      </c>
      <c r="H9" s="20">
        <f t="shared" si="1"/>
        <v>17</v>
      </c>
      <c r="I9" s="20">
        <f>Ottawa_Senators!$M$84</f>
        <v>3</v>
      </c>
      <c r="J9" s="30">
        <f>Ottawa_Senators!$N$84</f>
        <v>0</v>
      </c>
      <c r="K9" s="29" t="str">
        <f>Ottawa_Senators!$O$85</f>
        <v>10-9-3</v>
      </c>
      <c r="L9" s="1" t="str">
        <f>Ottawa_Senators!$R$85</f>
        <v>10-10-2</v>
      </c>
      <c r="M9" s="1" t="str">
        <f>Ottawa_Senators!$U$85</f>
        <v>5-5-3</v>
      </c>
      <c r="N9" s="1" t="str">
        <f>Ottawa_Senators!$X$85</f>
        <v>11-9-3</v>
      </c>
      <c r="O9" s="31">
        <f>Ottawa_Senators!$E$85</f>
        <v>141</v>
      </c>
      <c r="P9" s="20">
        <f>Ottawa_Senators!$F$85</f>
        <v>148</v>
      </c>
      <c r="Q9" s="30">
        <f t="shared" si="2"/>
        <v>-7</v>
      </c>
      <c r="R9" s="29" t="str">
        <f>Ottawa_Senators!$AA$85</f>
        <v>L4</v>
      </c>
      <c r="S9" s="28" t="str">
        <f>Ottawa_Senators!$AD$85</f>
        <v>3-6-1</v>
      </c>
    </row>
    <row r="10" spans="1:20" x14ac:dyDescent="0.25">
      <c r="A10" s="32" t="s">
        <v>5</v>
      </c>
      <c r="B10" s="1">
        <f>Tampa_Bay_Lightning!$D$86</f>
        <v>44</v>
      </c>
      <c r="C10" s="1">
        <f>Tampa_Bay_Lightning!$I$84</f>
        <v>28</v>
      </c>
      <c r="D10" s="1">
        <f>Tampa_Bay_Lightning!$J$84</f>
        <v>13</v>
      </c>
      <c r="E10" s="20">
        <f>Tampa_Bay_Lightning!$L$84</f>
        <v>3</v>
      </c>
      <c r="F10" s="30">
        <f t="shared" si="0"/>
        <v>59</v>
      </c>
      <c r="G10" s="31">
        <f>C10-(Tampa_Bay_Lightning!$K$84+I10)</f>
        <v>22</v>
      </c>
      <c r="H10" s="20">
        <f t="shared" si="1"/>
        <v>27</v>
      </c>
      <c r="I10" s="20">
        <f>Tampa_Bay_Lightning!$M$84</f>
        <v>1</v>
      </c>
      <c r="J10" s="30">
        <f>Tampa_Bay_Lightning!$N$84</f>
        <v>1</v>
      </c>
      <c r="K10" s="29" t="str">
        <f>Tampa_Bay_Lightning!$O$85</f>
        <v>12-9-0</v>
      </c>
      <c r="L10" s="1" t="str">
        <f>Tampa_Bay_Lightning!$R$85</f>
        <v>16-4-3</v>
      </c>
      <c r="M10" s="1" t="str">
        <f>Tampa_Bay_Lightning!$U$85</f>
        <v>6-3-1</v>
      </c>
      <c r="N10" s="1" t="str">
        <f>Tampa_Bay_Lightning!$X$85</f>
        <v>15-9-3</v>
      </c>
      <c r="O10" s="31">
        <f>Tampa_Bay_Lightning!$E$85</f>
        <v>158</v>
      </c>
      <c r="P10" s="20">
        <f>Tampa_Bay_Lightning!$F$85</f>
        <v>115</v>
      </c>
      <c r="Q10" s="30">
        <f t="shared" si="2"/>
        <v>43</v>
      </c>
      <c r="R10" s="29" t="str">
        <f>Tampa_Bay_Lightning!$AA$85</f>
        <v>W10</v>
      </c>
      <c r="S10" s="28" t="str">
        <f>Tampa_Bay_Lightning!$AD$85</f>
        <v>10-0-0</v>
      </c>
    </row>
    <row r="11" spans="1:20" ht="15.75" thickBot="1" x14ac:dyDescent="0.3">
      <c r="A11" s="32" t="s">
        <v>4</v>
      </c>
      <c r="B11" s="1">
        <f>Toronto_Maple_Leafs!$D$86</f>
        <v>45</v>
      </c>
      <c r="C11" s="1">
        <f>Toronto_Maple_Leafs!$I$84</f>
        <v>23</v>
      </c>
      <c r="D11" s="1">
        <f>Toronto_Maple_Leafs!$J$84</f>
        <v>15</v>
      </c>
      <c r="E11" s="24">
        <f>Toronto_Maple_Leafs!$L$84</f>
        <v>7</v>
      </c>
      <c r="F11" s="23">
        <f t="shared" si="0"/>
        <v>53</v>
      </c>
      <c r="G11" s="25">
        <f>C11-(Toronto_Maple_Leafs!$K$84+I11)</f>
        <v>17</v>
      </c>
      <c r="H11" s="24">
        <f t="shared" si="1"/>
        <v>23</v>
      </c>
      <c r="I11" s="24">
        <f>Toronto_Maple_Leafs!$M$84</f>
        <v>0</v>
      </c>
      <c r="J11" s="23">
        <f>Toronto_Maple_Leafs!$N$84</f>
        <v>1</v>
      </c>
      <c r="K11" s="29" t="str">
        <f>Toronto_Maple_Leafs!$O$85</f>
        <v>16-5-5</v>
      </c>
      <c r="L11" s="1" t="str">
        <f>Toronto_Maple_Leafs!$R$85</f>
        <v>7-10-2</v>
      </c>
      <c r="M11" s="1" t="str">
        <f>Toronto_Maple_Leafs!$U$85</f>
        <v>6-6-2</v>
      </c>
      <c r="N11" s="1" t="str">
        <f>Toronto_Maple_Leafs!$X$85</f>
        <v>15-11-4</v>
      </c>
      <c r="O11" s="31">
        <f>Toronto_Maple_Leafs!$E$85</f>
        <v>152</v>
      </c>
      <c r="P11" s="20">
        <f>Toronto_Maple_Leafs!$F$85</f>
        <v>143</v>
      </c>
      <c r="Q11" s="30">
        <f t="shared" si="2"/>
        <v>9</v>
      </c>
      <c r="R11" s="29" t="str">
        <f>Toronto_Maple_Leafs!$AA$85</f>
        <v>W4</v>
      </c>
      <c r="S11" s="28" t="str">
        <f>Toronto_Maple_Leafs!$AD$85</f>
        <v>8-0-2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46</v>
      </c>
      <c r="C14" s="1">
        <f>Carolina_Hurricanes!$I$84</f>
        <v>28</v>
      </c>
      <c r="D14" s="1">
        <f>Carolina_Hurricanes!$J$84</f>
        <v>14</v>
      </c>
      <c r="E14" s="20">
        <f>Carolina_Hurricanes!$L$84</f>
        <v>4</v>
      </c>
      <c r="F14" s="33">
        <f t="shared" ref="F14:F21" si="3">(C14*2)+E14</f>
        <v>60</v>
      </c>
      <c r="G14" s="20">
        <f>C14-(Carolina_Hurricanes!$K$84+I14)</f>
        <v>15</v>
      </c>
      <c r="H14" s="20">
        <f t="shared" ref="H14:H21" si="4">C14-I14</f>
        <v>24</v>
      </c>
      <c r="I14" s="20">
        <f>Carolina_Hurricanes!$M$84</f>
        <v>4</v>
      </c>
      <c r="J14" s="20">
        <f>Carolina_Hurricanes!$N$84</f>
        <v>2</v>
      </c>
      <c r="K14" s="29" t="str">
        <f>Carolina_Hurricanes!$O$85</f>
        <v>16-8-1</v>
      </c>
      <c r="L14" s="1" t="str">
        <f>Carolina_Hurricanes!$R$85</f>
        <v>12-6-3</v>
      </c>
      <c r="M14" s="1" t="str">
        <f>Carolina_Hurricanes!$U$85</f>
        <v>10-3-0</v>
      </c>
      <c r="N14" s="1" t="str">
        <f>Carolina_Hurricanes!$X$85</f>
        <v>14-9-2</v>
      </c>
      <c r="O14" s="31">
        <f>Carolina_Hurricanes!$E$85</f>
        <v>158</v>
      </c>
      <c r="P14" s="20">
        <f>Carolina_Hurricanes!$F$85</f>
        <v>139</v>
      </c>
      <c r="Q14" s="30">
        <f t="shared" ref="Q14:Q21" si="5">O14-P14</f>
        <v>19</v>
      </c>
      <c r="R14" s="29" t="str">
        <f>Carolina_Hurricanes!$AA$85</f>
        <v>L1</v>
      </c>
      <c r="S14" s="28" t="str">
        <f>Carolina_Hurricanes!$AD$85</f>
        <v>6-3-1</v>
      </c>
    </row>
    <row r="15" spans="1:20" x14ac:dyDescent="0.25">
      <c r="A15" s="32" t="s">
        <v>23</v>
      </c>
      <c r="B15" s="1">
        <f>Columbus_Blue_Jackets!$D$86</f>
        <v>45</v>
      </c>
      <c r="C15" s="1">
        <f>Columbus_Blue_Jackets!$I$84</f>
        <v>19</v>
      </c>
      <c r="D15" s="1">
        <f>Columbus_Blue_Jackets!$J$84</f>
        <v>19</v>
      </c>
      <c r="E15" s="20">
        <f>Columbus_Blue_Jackets!$L$84</f>
        <v>7</v>
      </c>
      <c r="F15" s="30">
        <f t="shared" si="3"/>
        <v>45</v>
      </c>
      <c r="G15" s="20">
        <f>C15-(Columbus_Blue_Jackets!$K$84+I15)</f>
        <v>7</v>
      </c>
      <c r="H15" s="20">
        <f t="shared" si="4"/>
        <v>15</v>
      </c>
      <c r="I15" s="20">
        <f>Columbus_Blue_Jackets!$M$84</f>
        <v>4</v>
      </c>
      <c r="J15" s="20">
        <f>Columbus_Blue_Jackets!$N$84</f>
        <v>1</v>
      </c>
      <c r="K15" s="29" t="str">
        <f>Columbus_Blue_Jackets!$O$85</f>
        <v>9-7-4</v>
      </c>
      <c r="L15" s="1" t="str">
        <f>Columbus_Blue_Jackets!$R$85</f>
        <v>10-12-3</v>
      </c>
      <c r="M15" s="1" t="str">
        <f>Columbus_Blue_Jackets!$U$85</f>
        <v>3-7-3</v>
      </c>
      <c r="N15" s="1" t="str">
        <f>Columbus_Blue_Jackets!$X$85</f>
        <v>11-8-6</v>
      </c>
      <c r="O15" s="31">
        <f>Columbus_Blue_Jackets!$E$85</f>
        <v>135</v>
      </c>
      <c r="P15" s="20">
        <f>Columbus_Blue_Jackets!$F$85</f>
        <v>153</v>
      </c>
      <c r="Q15" s="30">
        <f t="shared" si="5"/>
        <v>-18</v>
      </c>
      <c r="R15" s="29" t="str">
        <f>Columbus_Blue_Jackets!$AA$85</f>
        <v>W1</v>
      </c>
      <c r="S15" s="28" t="str">
        <f>Columbus_Blue_Jackets!$AD$85</f>
        <v>5-4-1</v>
      </c>
    </row>
    <row r="16" spans="1:20" x14ac:dyDescent="0.25">
      <c r="A16" s="32" t="s">
        <v>14</v>
      </c>
      <c r="B16" s="1">
        <f>New_Jersey_Devils!$D$86</f>
        <v>46</v>
      </c>
      <c r="C16" s="1">
        <f>New_Jersey_Devils!$I$84</f>
        <v>23</v>
      </c>
      <c r="D16" s="1">
        <f>New_Jersey_Devils!$J$84</f>
        <v>21</v>
      </c>
      <c r="E16" s="20">
        <f>New_Jersey_Devils!$L$84</f>
        <v>2</v>
      </c>
      <c r="F16" s="30">
        <f t="shared" si="3"/>
        <v>48</v>
      </c>
      <c r="G16" s="20">
        <f>C16-(New_Jersey_Devils!$K$84+I16)</f>
        <v>13</v>
      </c>
      <c r="H16" s="20">
        <f t="shared" si="4"/>
        <v>20</v>
      </c>
      <c r="I16" s="20">
        <f>New_Jersey_Devils!$M$84</f>
        <v>3</v>
      </c>
      <c r="J16" s="20">
        <f>New_Jersey_Devils!$N$84</f>
        <v>0</v>
      </c>
      <c r="K16" s="29" t="str">
        <f>New_Jersey_Devils!$O$85</f>
        <v>11-8-2</v>
      </c>
      <c r="L16" s="1" t="str">
        <f>New_Jersey_Devils!$R$85</f>
        <v>12-13-0</v>
      </c>
      <c r="M16" s="1" t="str">
        <f>New_Jersey_Devils!$U$85</f>
        <v>4-8-2</v>
      </c>
      <c r="N16" s="1" t="str">
        <f>New_Jersey_Devils!$X$85</f>
        <v>11-14-2</v>
      </c>
      <c r="O16" s="31">
        <f>New_Jersey_Devils!$E$85</f>
        <v>123</v>
      </c>
      <c r="P16" s="20">
        <f>New_Jersey_Devils!$F$85</f>
        <v>143</v>
      </c>
      <c r="Q16" s="30">
        <f t="shared" si="5"/>
        <v>-20</v>
      </c>
      <c r="R16" s="29" t="str">
        <f>New_Jersey_Devils!$AA$85</f>
        <v>W1</v>
      </c>
      <c r="S16" s="28" t="str">
        <f>New_Jersey_Devils!$AD$85</f>
        <v>3-6-1</v>
      </c>
    </row>
    <row r="17" spans="1:19" x14ac:dyDescent="0.25">
      <c r="A17" s="32" t="s">
        <v>13</v>
      </c>
      <c r="B17" s="1">
        <f>New_York_Islanders!$D$86</f>
        <v>45</v>
      </c>
      <c r="C17" s="1">
        <f>New_York_Islanders!$I$84</f>
        <v>25</v>
      </c>
      <c r="D17" s="1">
        <f>New_York_Islanders!$J$84</f>
        <v>15</v>
      </c>
      <c r="E17" s="20">
        <f>New_York_Islanders!$L$84</f>
        <v>5</v>
      </c>
      <c r="F17" s="30">
        <f t="shared" si="3"/>
        <v>55</v>
      </c>
      <c r="G17" s="20">
        <f>C17-(New_York_Islanders!$K$84+I17)</f>
        <v>12</v>
      </c>
      <c r="H17" s="20">
        <f t="shared" si="4"/>
        <v>21</v>
      </c>
      <c r="I17" s="20">
        <f>New_York_Islanders!$M$84</f>
        <v>4</v>
      </c>
      <c r="J17" s="20">
        <f>New_York_Islanders!$N$84</f>
        <v>5</v>
      </c>
      <c r="K17" s="29" t="str">
        <f>New_York_Islanders!$O$85</f>
        <v>14-8-2</v>
      </c>
      <c r="L17" s="1" t="str">
        <f>New_York_Islanders!$R$85</f>
        <v>11-7-3</v>
      </c>
      <c r="M17" s="1" t="str">
        <f>New_York_Islanders!$U$85</f>
        <v>7-5-2</v>
      </c>
      <c r="N17" s="1" t="str">
        <f>New_York_Islanders!$X$85</f>
        <v>14-9-4</v>
      </c>
      <c r="O17" s="31">
        <f>New_York_Islanders!$E$85</f>
        <v>134</v>
      </c>
      <c r="P17" s="20">
        <f>New_York_Islanders!$F$85</f>
        <v>125</v>
      </c>
      <c r="Q17" s="30">
        <f t="shared" si="5"/>
        <v>9</v>
      </c>
      <c r="R17" s="29" t="str">
        <f>New_York_Islanders!$AA$85</f>
        <v>W1</v>
      </c>
      <c r="S17" s="28" t="str">
        <f>New_York_Islanders!$AD$85</f>
        <v>6-2-2</v>
      </c>
    </row>
    <row r="18" spans="1:19" x14ac:dyDescent="0.25">
      <c r="A18" s="32" t="s">
        <v>12</v>
      </c>
      <c r="B18" s="1">
        <f>New_York_Rangers!$D$86</f>
        <v>47</v>
      </c>
      <c r="C18" s="1">
        <f>New_York_Rangers!$I$84</f>
        <v>20</v>
      </c>
      <c r="D18" s="1">
        <f>New_York_Rangers!$J$84</f>
        <v>21</v>
      </c>
      <c r="E18" s="20">
        <f>New_York_Rangers!$L$84</f>
        <v>6</v>
      </c>
      <c r="F18" s="30">
        <f t="shared" si="3"/>
        <v>46</v>
      </c>
      <c r="G18" s="20">
        <f>C18-(New_York_Rangers!$K$84+I18)</f>
        <v>11</v>
      </c>
      <c r="H18" s="20">
        <f t="shared" si="4"/>
        <v>18</v>
      </c>
      <c r="I18" s="20">
        <f>New_York_Rangers!$M$84</f>
        <v>2</v>
      </c>
      <c r="J18" s="20">
        <f>New_York_Rangers!$N$84</f>
        <v>0</v>
      </c>
      <c r="K18" s="29" t="str">
        <f>New_York_Rangers!$O$85</f>
        <v>6-12-4</v>
      </c>
      <c r="L18" s="1" t="str">
        <f>New_York_Rangers!$R$85</f>
        <v>14-9-2</v>
      </c>
      <c r="M18" s="1" t="str">
        <f>New_York_Rangers!$U$85</f>
        <v>5-6-1</v>
      </c>
      <c r="N18" s="1" t="str">
        <f>New_York_Rangers!$X$85</f>
        <v>13-10-2</v>
      </c>
      <c r="O18" s="31">
        <f>New_York_Rangers!$E$85</f>
        <v>122</v>
      </c>
      <c r="P18" s="20">
        <f>New_York_Rangers!$F$85</f>
        <v>139</v>
      </c>
      <c r="Q18" s="30">
        <f t="shared" si="5"/>
        <v>-17</v>
      </c>
      <c r="R18" s="29" t="str">
        <f>New_York_Rangers!$AA$85</f>
        <v>L4</v>
      </c>
      <c r="S18" s="28" t="str">
        <f>New_York_Rangers!$AD$85</f>
        <v>2-6-2</v>
      </c>
    </row>
    <row r="19" spans="1:19" x14ac:dyDescent="0.25">
      <c r="A19" s="32" t="s">
        <v>10</v>
      </c>
      <c r="B19" s="1">
        <f>Philadelphia_Flyers!$D$86</f>
        <v>44</v>
      </c>
      <c r="C19" s="1">
        <f>Philadelphia_Flyers!$I$84</f>
        <v>22</v>
      </c>
      <c r="D19" s="1">
        <f>Philadelphia_Flyers!$J$84</f>
        <v>14</v>
      </c>
      <c r="E19" s="20">
        <f>Philadelphia_Flyers!$L$84</f>
        <v>8</v>
      </c>
      <c r="F19" s="30">
        <f t="shared" si="3"/>
        <v>52</v>
      </c>
      <c r="G19" s="20">
        <f>C19-(Philadelphia_Flyers!$K$84+I19)</f>
        <v>10</v>
      </c>
      <c r="H19" s="20">
        <f t="shared" si="4"/>
        <v>17</v>
      </c>
      <c r="I19" s="20">
        <f>Philadelphia_Flyers!$M$84</f>
        <v>5</v>
      </c>
      <c r="J19" s="20">
        <f>Philadelphia_Flyers!$N$84</f>
        <v>3</v>
      </c>
      <c r="K19" s="29" t="str">
        <f>Philadelphia_Flyers!$O$85</f>
        <v>12-7-5</v>
      </c>
      <c r="L19" s="1" t="str">
        <f>Philadelphia_Flyers!$R$85</f>
        <v>10-7-3</v>
      </c>
      <c r="M19" s="1" t="str">
        <f>Philadelphia_Flyers!$U$85</f>
        <v>5-1-4</v>
      </c>
      <c r="N19" s="1" t="str">
        <f>Philadelphia_Flyers!$X$85</f>
        <v>10-8-6</v>
      </c>
      <c r="O19" s="31">
        <f>Philadelphia_Flyers!$E$85</f>
        <v>133</v>
      </c>
      <c r="P19" s="20">
        <f>Philadelphia_Flyers!$F$85</f>
        <v>132</v>
      </c>
      <c r="Q19" s="30">
        <f t="shared" si="5"/>
        <v>1</v>
      </c>
      <c r="R19" s="29" t="str">
        <f>Philadelphia_Flyers!$AA$85</f>
        <v>L3</v>
      </c>
      <c r="S19" s="28" t="str">
        <f>Philadelphia_Flyers!$AD$85</f>
        <v>5-4-1</v>
      </c>
    </row>
    <row r="20" spans="1:19" x14ac:dyDescent="0.25">
      <c r="A20" s="32" t="s">
        <v>9</v>
      </c>
      <c r="B20" s="1">
        <f>Pittsburgh_Penguins!$D$86</f>
        <v>44</v>
      </c>
      <c r="C20" s="1">
        <f>Pittsburgh_Penguins!$I$84</f>
        <v>21</v>
      </c>
      <c r="D20" s="1">
        <f>Pittsburgh_Penguins!$J$84</f>
        <v>14</v>
      </c>
      <c r="E20" s="20">
        <f>Pittsburgh_Penguins!$L$84</f>
        <v>9</v>
      </c>
      <c r="F20" s="30">
        <f t="shared" si="3"/>
        <v>51</v>
      </c>
      <c r="G20" s="20">
        <f>C20-(Pittsburgh_Penguins!$K$84+I20)</f>
        <v>16</v>
      </c>
      <c r="H20" s="20">
        <f t="shared" si="4"/>
        <v>20</v>
      </c>
      <c r="I20" s="20">
        <f>Pittsburgh_Penguins!$M$84</f>
        <v>1</v>
      </c>
      <c r="J20" s="20">
        <f>Pittsburgh_Penguins!$N$84</f>
        <v>5</v>
      </c>
      <c r="K20" s="29" t="str">
        <f>Pittsburgh_Penguins!$O$85</f>
        <v>10-7-6</v>
      </c>
      <c r="L20" s="1" t="str">
        <f>Pittsburgh_Penguins!$R$85</f>
        <v>11-7-3</v>
      </c>
      <c r="M20" s="1" t="str">
        <f>Pittsburgh_Penguins!$U$85</f>
        <v>8-1-3</v>
      </c>
      <c r="N20" s="1" t="str">
        <f>Pittsburgh_Penguins!$X$85</f>
        <v>14-8-3</v>
      </c>
      <c r="O20" s="31">
        <f>Pittsburgh_Penguins!$E$85</f>
        <v>140</v>
      </c>
      <c r="P20" s="20">
        <f>Pittsburgh_Penguins!$F$85</f>
        <v>135</v>
      </c>
      <c r="Q20" s="30">
        <f t="shared" si="5"/>
        <v>5</v>
      </c>
      <c r="R20" s="29" t="str">
        <f>Pittsburgh_Penguins!$AA$85</f>
        <v>L2</v>
      </c>
      <c r="S20" s="28" t="str">
        <f>Pittsburgh_Penguins!$AD$85</f>
        <v>7-3-0</v>
      </c>
    </row>
    <row r="21" spans="1:19" ht="15.75" thickBot="1" x14ac:dyDescent="0.3">
      <c r="A21" s="27" t="s">
        <v>1</v>
      </c>
      <c r="B21" s="26">
        <f>Washington_Capitals!$D$86</f>
        <v>46</v>
      </c>
      <c r="C21" s="26">
        <f>Washington_Capitals!$I$84</f>
        <v>23</v>
      </c>
      <c r="D21" s="26">
        <f>Washington_Capitals!$J$84</f>
        <v>17</v>
      </c>
      <c r="E21" s="24">
        <f>Washington_Capitals!$L$84</f>
        <v>6</v>
      </c>
      <c r="F21" s="23">
        <f t="shared" si="3"/>
        <v>52</v>
      </c>
      <c r="G21" s="24">
        <f>C21-(Washington_Capitals!$K$84+I21)</f>
        <v>21</v>
      </c>
      <c r="H21" s="24">
        <f t="shared" si="4"/>
        <v>23</v>
      </c>
      <c r="I21" s="24">
        <f>Washington_Capitals!$M$84</f>
        <v>0</v>
      </c>
      <c r="J21" s="24">
        <f>Washington_Capitals!$N$84</f>
        <v>5</v>
      </c>
      <c r="K21" s="22" t="str">
        <f>Washington_Capitals!$O$85</f>
        <v>13-8-3</v>
      </c>
      <c r="L21" s="26" t="str">
        <f>Washington_Capitals!$R$85</f>
        <v>10-9-3</v>
      </c>
      <c r="M21" s="26" t="str">
        <f>Washington_Capitals!$U$85</f>
        <v>9-3-2</v>
      </c>
      <c r="N21" s="26" t="str">
        <f>Washington_Capitals!$X$85</f>
        <v>13-11-4</v>
      </c>
      <c r="O21" s="25">
        <f>Washington_Capitals!$E$85</f>
        <v>150</v>
      </c>
      <c r="P21" s="24">
        <f>Washington_Capitals!$F$85</f>
        <v>133</v>
      </c>
      <c r="Q21" s="23">
        <f t="shared" si="5"/>
        <v>17</v>
      </c>
      <c r="R21" s="22" t="str">
        <f>Washington_Capitals!$AA$85</f>
        <v>L1</v>
      </c>
      <c r="S21" s="21" t="str">
        <f>Washington_Capitals!$AD$85</f>
        <v>4-5-1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46</v>
      </c>
      <c r="C25" s="1">
        <f>Chicago_Blackhawks!$I$84</f>
        <v>19</v>
      </c>
      <c r="D25" s="1">
        <f>Chicago_Blackhawks!$J$84</f>
        <v>20</v>
      </c>
      <c r="E25" s="20">
        <f>Chicago_Blackhawks!$L$84</f>
        <v>7</v>
      </c>
      <c r="F25" s="30">
        <f t="shared" ref="F25:F31" si="6">(C25*2)+E25</f>
        <v>45</v>
      </c>
      <c r="G25" s="20">
        <f>C25-(Chicago_Blackhawks!$K$84+I25)</f>
        <v>13</v>
      </c>
      <c r="H25" s="20">
        <f t="shared" ref="H25:H31" si="7">C25-I25</f>
        <v>17</v>
      </c>
      <c r="I25" s="20">
        <f>Chicago_Blackhawks!$M$84</f>
        <v>2</v>
      </c>
      <c r="J25" s="20">
        <f>Chicago_Blackhawks!$N$84</f>
        <v>3</v>
      </c>
      <c r="K25" s="29" t="str">
        <f>Chicago_Blackhawks!$O$85</f>
        <v>10-10-4</v>
      </c>
      <c r="L25" s="1" t="str">
        <f>Chicago_Blackhawks!$R$85</f>
        <v>9-10-3</v>
      </c>
      <c r="M25" s="1" t="str">
        <f>Chicago_Blackhawks!$U$85</f>
        <v>6-4-1</v>
      </c>
      <c r="N25" s="1" t="str">
        <f>Chicago_Blackhawks!$X$85</f>
        <v>13-10-4</v>
      </c>
      <c r="O25" s="31">
        <f>Chicago_Blackhawks!$E$85</f>
        <v>130</v>
      </c>
      <c r="P25" s="20">
        <f>Chicago_Blackhawks!$F$85</f>
        <v>146</v>
      </c>
      <c r="Q25" s="30">
        <f t="shared" ref="Q25:Q31" si="8">O25-P25</f>
        <v>-16</v>
      </c>
      <c r="R25" s="29" t="str">
        <f>Chicago_Blackhawks!$AA$85</f>
        <v>L1</v>
      </c>
      <c r="S25" s="28" t="str">
        <f>Chicago_Blackhawks!$AD$85</f>
        <v>6-3-1</v>
      </c>
    </row>
    <row r="26" spans="1:19" x14ac:dyDescent="0.25">
      <c r="A26" s="32" t="s">
        <v>24</v>
      </c>
      <c r="B26" s="1">
        <f>Colorado_Avalanche!$D$86</f>
        <v>45</v>
      </c>
      <c r="C26" s="1">
        <f>Colorado_Avalanche!$I$84</f>
        <v>33</v>
      </c>
      <c r="D26" s="1">
        <f>Colorado_Avalanche!$J$84</f>
        <v>4</v>
      </c>
      <c r="E26" s="20">
        <f>Colorado_Avalanche!$L$84</f>
        <v>8</v>
      </c>
      <c r="F26" s="30">
        <f t="shared" si="6"/>
        <v>74</v>
      </c>
      <c r="G26" s="20">
        <f>C26-(Colorado_Avalanche!$K$84+I26)</f>
        <v>29</v>
      </c>
      <c r="H26" s="20">
        <f t="shared" si="7"/>
        <v>32</v>
      </c>
      <c r="I26" s="20">
        <f>Colorado_Avalanche!$M$84</f>
        <v>1</v>
      </c>
      <c r="J26" s="20">
        <f>Colorado_Avalanche!$N$84</f>
        <v>4</v>
      </c>
      <c r="K26" s="29" t="str">
        <f>Colorado_Avalanche!$O$85</f>
        <v>19-0-3</v>
      </c>
      <c r="L26" s="1" t="str">
        <f>Colorado_Avalanche!$R$85</f>
        <v>14-4-5</v>
      </c>
      <c r="M26" s="1" t="str">
        <f>Colorado_Avalanche!$U$85</f>
        <v>8-0-4</v>
      </c>
      <c r="N26" s="1" t="str">
        <f>Colorado_Avalanche!$X$85</f>
        <v>18-0-5</v>
      </c>
      <c r="O26" s="31">
        <f>Colorado_Avalanche!$E$85</f>
        <v>182</v>
      </c>
      <c r="P26" s="20">
        <f>Colorado_Avalanche!$F$85</f>
        <v>103</v>
      </c>
      <c r="Q26" s="30">
        <f t="shared" si="8"/>
        <v>79</v>
      </c>
      <c r="R26" s="29" t="str">
        <f>Colorado_Avalanche!$AA$85</f>
        <v>L1</v>
      </c>
      <c r="S26" s="28" t="str">
        <f>Colorado_Avalanche!$AD$85</f>
        <v>7-2-1</v>
      </c>
    </row>
    <row r="27" spans="1:19" x14ac:dyDescent="0.25">
      <c r="A27" s="32" t="s">
        <v>22</v>
      </c>
      <c r="B27" s="1">
        <f>Dallas_Stars!$D$86</f>
        <v>46</v>
      </c>
      <c r="C27" s="1">
        <f>Dallas_Stars!$I$84</f>
        <v>27</v>
      </c>
      <c r="D27" s="1">
        <f>Dallas_Stars!$J$84</f>
        <v>10</v>
      </c>
      <c r="E27" s="20">
        <f>Dallas_Stars!$L$84</f>
        <v>9</v>
      </c>
      <c r="F27" s="30">
        <f t="shared" si="6"/>
        <v>63</v>
      </c>
      <c r="G27" s="20">
        <f>C27-(Dallas_Stars!$K$84+I27)</f>
        <v>20</v>
      </c>
      <c r="H27" s="20">
        <f t="shared" si="7"/>
        <v>24</v>
      </c>
      <c r="I27" s="20">
        <f>Dallas_Stars!$M$84</f>
        <v>3</v>
      </c>
      <c r="J27" s="20">
        <f>Dallas_Stars!$N$84</f>
        <v>3</v>
      </c>
      <c r="K27" s="29" t="str">
        <f>Dallas_Stars!$O$85</f>
        <v>12-6-3</v>
      </c>
      <c r="L27" s="1" t="str">
        <f>Dallas_Stars!$R$85</f>
        <v>15-4-6</v>
      </c>
      <c r="M27" s="1" t="str">
        <f>Dallas_Stars!$U$85</f>
        <v>7-3-1</v>
      </c>
      <c r="N27" s="1" t="str">
        <f>Dallas_Stars!$X$85</f>
        <v>17-5-4</v>
      </c>
      <c r="O27" s="31">
        <f>Dallas_Stars!$E$85</f>
        <v>160</v>
      </c>
      <c r="P27" s="20">
        <f>Dallas_Stars!$F$85</f>
        <v>130</v>
      </c>
      <c r="Q27" s="30">
        <f t="shared" si="8"/>
        <v>30</v>
      </c>
      <c r="R27" s="29" t="str">
        <f>Dallas_Stars!$AA$85</f>
        <v>W1</v>
      </c>
      <c r="S27" s="28" t="str">
        <f>Dallas_Stars!$AD$85</f>
        <v>3-3-4</v>
      </c>
    </row>
    <row r="28" spans="1:19" x14ac:dyDescent="0.25">
      <c r="A28" s="32" t="s">
        <v>17</v>
      </c>
      <c r="B28" s="1">
        <f>Minnesota_Wild!$D$86</f>
        <v>47</v>
      </c>
      <c r="C28" s="1">
        <f>Minnesota_Wild!$I$84</f>
        <v>26</v>
      </c>
      <c r="D28" s="1">
        <f>Minnesota_Wild!$J$84</f>
        <v>12</v>
      </c>
      <c r="E28" s="20">
        <f>Minnesota_Wild!$L$84</f>
        <v>9</v>
      </c>
      <c r="F28" s="30">
        <f t="shared" si="6"/>
        <v>61</v>
      </c>
      <c r="G28" s="20">
        <f>C28-(Minnesota_Wild!$K$84+I28)</f>
        <v>15</v>
      </c>
      <c r="H28" s="20">
        <f t="shared" si="7"/>
        <v>23</v>
      </c>
      <c r="I28" s="20">
        <f>Minnesota_Wild!$M$84</f>
        <v>3</v>
      </c>
      <c r="J28" s="20">
        <f>Minnesota_Wild!$N$84</f>
        <v>3</v>
      </c>
      <c r="K28" s="29" t="str">
        <f>Minnesota_Wild!$O$85</f>
        <v>13-5-6</v>
      </c>
      <c r="L28" s="1" t="str">
        <f>Minnesota_Wild!$R$85</f>
        <v>13-7-3</v>
      </c>
      <c r="M28" s="1" t="str">
        <f>Minnesota_Wild!$U$85</f>
        <v>7-3-2</v>
      </c>
      <c r="N28" s="1" t="str">
        <f>Minnesota_Wild!$X$85</f>
        <v>18-6-6</v>
      </c>
      <c r="O28" s="31">
        <f>Minnesota_Wild!$E$85</f>
        <v>148</v>
      </c>
      <c r="P28" s="20">
        <f>Minnesota_Wild!$F$85</f>
        <v>130</v>
      </c>
      <c r="Q28" s="30">
        <f t="shared" si="8"/>
        <v>18</v>
      </c>
      <c r="R28" s="29" t="str">
        <f>Minnesota_Wild!$AA$85</f>
        <v>L2</v>
      </c>
      <c r="S28" s="28" t="str">
        <f>Minnesota_Wild!$AD$85</f>
        <v>4-2-4</v>
      </c>
    </row>
    <row r="29" spans="1:19" x14ac:dyDescent="0.25">
      <c r="A29" s="32" t="s">
        <v>15</v>
      </c>
      <c r="B29" s="1">
        <f>Nashville_Predators!$D$86</f>
        <v>45</v>
      </c>
      <c r="C29" s="1">
        <f>Nashville_Predators!$I$84</f>
        <v>21</v>
      </c>
      <c r="D29" s="1">
        <f>Nashville_Predators!$J$84</f>
        <v>20</v>
      </c>
      <c r="E29" s="20">
        <f>Nashville_Predators!$L$84</f>
        <v>4</v>
      </c>
      <c r="F29" s="30">
        <f t="shared" si="6"/>
        <v>46</v>
      </c>
      <c r="G29" s="20">
        <f>C29-(Nashville_Predators!$K$84+I29)</f>
        <v>12</v>
      </c>
      <c r="H29" s="20">
        <f t="shared" si="7"/>
        <v>18</v>
      </c>
      <c r="I29" s="20">
        <f>Nashville_Predators!$M$84</f>
        <v>3</v>
      </c>
      <c r="J29" s="20">
        <f>Nashville_Predators!$N$84</f>
        <v>0</v>
      </c>
      <c r="K29" s="29" t="str">
        <f>Nashville_Predators!$O$85</f>
        <v>12-11-2</v>
      </c>
      <c r="L29" s="1" t="str">
        <f>Nashville_Predators!$R$85</f>
        <v>9-9-2</v>
      </c>
      <c r="M29" s="1" t="str">
        <f>Nashville_Predators!$U$85</f>
        <v>6-8-2</v>
      </c>
      <c r="N29" s="1" t="str">
        <f>Nashville_Predators!$X$85</f>
        <v>12-11-3</v>
      </c>
      <c r="O29" s="31">
        <f>Nashville_Predators!$E$85</f>
        <v>125</v>
      </c>
      <c r="P29" s="20">
        <f>Nashville_Predators!$F$85</f>
        <v>148</v>
      </c>
      <c r="Q29" s="30">
        <f t="shared" si="8"/>
        <v>-23</v>
      </c>
      <c r="R29" s="29" t="str">
        <f>Nashville_Predators!$AA$85</f>
        <v>W1</v>
      </c>
      <c r="S29" s="28" t="str">
        <f>Nashville_Predators!$AD$85</f>
        <v>6-4-0</v>
      </c>
    </row>
    <row r="30" spans="1:19" x14ac:dyDescent="0.25">
      <c r="A30" s="32" t="s">
        <v>6</v>
      </c>
      <c r="B30" s="1">
        <f>St_Louis_Blues!$D$86</f>
        <v>46</v>
      </c>
      <c r="C30" s="1">
        <f>St_Louis_Blues!$I$84</f>
        <v>17</v>
      </c>
      <c r="D30" s="1">
        <f>St_Louis_Blues!$J$84</f>
        <v>21</v>
      </c>
      <c r="E30" s="20">
        <f>St_Louis_Blues!$L$84</f>
        <v>8</v>
      </c>
      <c r="F30" s="30">
        <f t="shared" si="6"/>
        <v>42</v>
      </c>
      <c r="G30" s="20">
        <f>C30-(St_Louis_Blues!$K$84+I30)</f>
        <v>17</v>
      </c>
      <c r="H30" s="20">
        <f t="shared" si="7"/>
        <v>17</v>
      </c>
      <c r="I30" s="20">
        <f>St_Louis_Blues!$M$84</f>
        <v>0</v>
      </c>
      <c r="J30" s="20">
        <f>St_Louis_Blues!$N$84</f>
        <v>2</v>
      </c>
      <c r="K30" s="29" t="str">
        <f>St_Louis_Blues!$O$85</f>
        <v>10-9-5</v>
      </c>
      <c r="L30" s="1" t="str">
        <f>St_Louis_Blues!$R$85</f>
        <v>7-12-3</v>
      </c>
      <c r="M30" s="1" t="str">
        <f>St_Louis_Blues!$U$85</f>
        <v>5-8-0</v>
      </c>
      <c r="N30" s="1" t="str">
        <f>St_Louis_Blues!$X$85</f>
        <v>10-11-3</v>
      </c>
      <c r="O30" s="31">
        <f>St_Louis_Blues!$E$85</f>
        <v>114</v>
      </c>
      <c r="P30" s="20">
        <f>St_Louis_Blues!$F$85</f>
        <v>161</v>
      </c>
      <c r="Q30" s="30">
        <f t="shared" si="8"/>
        <v>-47</v>
      </c>
      <c r="R30" s="29" t="str">
        <f>St_Louis_Blues!$AA$85</f>
        <v>L3</v>
      </c>
      <c r="S30" s="28" t="str">
        <f>St_Louis_Blues!$AD$85</f>
        <v>4-6-0</v>
      </c>
    </row>
    <row r="31" spans="1:19" x14ac:dyDescent="0.25">
      <c r="A31" s="32" t="s">
        <v>95</v>
      </c>
      <c r="B31" s="1">
        <f>Utah_Mammoth!$D$86</f>
        <v>46</v>
      </c>
      <c r="C31" s="1">
        <f>Utah_Mammoth!$I$84</f>
        <v>22</v>
      </c>
      <c r="D31" s="1">
        <f>Utah_Mammoth!$J$84</f>
        <v>20</v>
      </c>
      <c r="E31" s="20">
        <f>Utah_Mammoth!$L$84</f>
        <v>4</v>
      </c>
      <c r="F31" s="30">
        <f t="shared" si="6"/>
        <v>48</v>
      </c>
      <c r="G31" s="20">
        <f>C31-(Utah_Mammoth!$K$84+I31)</f>
        <v>16</v>
      </c>
      <c r="H31" s="20">
        <f t="shared" si="7"/>
        <v>22</v>
      </c>
      <c r="I31" s="20">
        <f>Utah_Mammoth!$M$84</f>
        <v>0</v>
      </c>
      <c r="J31" s="20">
        <f>Utah_Mammoth!$N$84</f>
        <v>0</v>
      </c>
      <c r="K31" s="29" t="str">
        <f>Utah_Mammoth!$O$85</f>
        <v>11-7-2</v>
      </c>
      <c r="L31" s="1" t="str">
        <f>Utah_Mammoth!$R$85</f>
        <v>11-13-2</v>
      </c>
      <c r="M31" s="1" t="str">
        <f>Utah_Mammoth!$U$85</f>
        <v>7-6-0</v>
      </c>
      <c r="N31" s="1" t="str">
        <f>Utah_Mammoth!$X$85</f>
        <v>13-11-2</v>
      </c>
      <c r="O31" s="31">
        <f>Utah_Mammoth!$E$85</f>
        <v>139</v>
      </c>
      <c r="P31" s="20">
        <f>Utah_Mammoth!$F$85</f>
        <v>130</v>
      </c>
      <c r="Q31" s="30">
        <f t="shared" si="8"/>
        <v>9</v>
      </c>
      <c r="R31" s="29" t="str">
        <f>Utah_Mammoth!$AA$85</f>
        <v>L1</v>
      </c>
      <c r="S31" s="28" t="str">
        <f>Utah_Mammoth!$AD$85</f>
        <v>5-4-1</v>
      </c>
    </row>
    <row r="32" spans="1:19" ht="15.75" thickBot="1" x14ac:dyDescent="0.3">
      <c r="A32" s="32" t="s">
        <v>0</v>
      </c>
      <c r="B32" s="1">
        <f>Winnipeg_Jets!$D$86</f>
        <v>44</v>
      </c>
      <c r="C32" s="1">
        <f>Winnipeg_Jets!$I$84</f>
        <v>17</v>
      </c>
      <c r="D32" s="1">
        <f>Winnipeg_Jets!$J$84</f>
        <v>22</v>
      </c>
      <c r="E32" s="20">
        <f>Winnipeg_Jets!$L$84</f>
        <v>5</v>
      </c>
      <c r="F32" s="23">
        <f t="shared" ref="F32" si="9">(C32*2)+E32</f>
        <v>39</v>
      </c>
      <c r="G32" s="20">
        <f>C32-(Winnipeg_Jets!$K$84+I32)</f>
        <v>14</v>
      </c>
      <c r="H32" s="20">
        <f t="shared" ref="H32" si="10">C32-I32</f>
        <v>16</v>
      </c>
      <c r="I32" s="20">
        <f>Winnipeg_Jets!$M$84</f>
        <v>1</v>
      </c>
      <c r="J32" s="20">
        <f>Winnipeg_Jets!$N$84</f>
        <v>1</v>
      </c>
      <c r="K32" s="29" t="str">
        <f>Winnipeg_Jets!$O$85</f>
        <v>10-9-3</v>
      </c>
      <c r="L32" s="1" t="str">
        <f>Winnipeg_Jets!$R$85</f>
        <v>7-13-2</v>
      </c>
      <c r="M32" s="1" t="str">
        <f>Winnipeg_Jets!$U$85</f>
        <v>1-1-1</v>
      </c>
      <c r="N32" s="1" t="str">
        <f>Winnipeg_Jets!$X$85</f>
        <v>10-14-3</v>
      </c>
      <c r="O32" s="31">
        <f>Winnipeg_Jets!$E$85</f>
        <v>130</v>
      </c>
      <c r="P32" s="20">
        <f>Winnipeg_Jets!$F$85</f>
        <v>138</v>
      </c>
      <c r="Q32" s="30">
        <f t="shared" ref="Q32" si="11">O32-P32</f>
        <v>-8</v>
      </c>
      <c r="R32" s="29" t="str">
        <f>Winnipeg_Jets!$AA$85</f>
        <v>W2</v>
      </c>
      <c r="S32" s="28" t="str">
        <f>Winnipeg_Jets!$AD$85</f>
        <v>2-5-3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45</v>
      </c>
      <c r="C35" s="1">
        <f>Anaheim_Ducks!$I$84</f>
        <v>21</v>
      </c>
      <c r="D35" s="1">
        <f>Anaheim_Ducks!$J$84</f>
        <v>21</v>
      </c>
      <c r="E35" s="20">
        <f>Anaheim_Ducks!$L$84</f>
        <v>3</v>
      </c>
      <c r="F35" s="33">
        <f t="shared" ref="F35:F42" si="12">(C35*2)+E35</f>
        <v>45</v>
      </c>
      <c r="G35" s="20">
        <f>C35-(Anaheim_Ducks!$K$84+I35)</f>
        <v>9</v>
      </c>
      <c r="H35" s="20">
        <f t="shared" ref="H35:H42" si="13">C35-I35</f>
        <v>17</v>
      </c>
      <c r="I35" s="20">
        <f>Anaheim_Ducks!$M$84</f>
        <v>4</v>
      </c>
      <c r="J35" s="20">
        <f>Anaheim_Ducks!$N$84</f>
        <v>0</v>
      </c>
      <c r="K35" s="29" t="str">
        <f>Anaheim_Ducks!$O$85</f>
        <v>12-8-1</v>
      </c>
      <c r="L35" s="1" t="str">
        <f>Anaheim_Ducks!$R$85</f>
        <v>9-13-2</v>
      </c>
      <c r="M35" s="1" t="str">
        <f>Anaheim_Ducks!$U$85</f>
        <v>4-5-0</v>
      </c>
      <c r="N35" s="1" t="str">
        <f>Anaheim_Ducks!$X$85</f>
        <v>10-11-1</v>
      </c>
      <c r="O35" s="31">
        <f>Anaheim_Ducks!$E$85</f>
        <v>150</v>
      </c>
      <c r="P35" s="20">
        <f>Anaheim_Ducks!$F$85</f>
        <v>168</v>
      </c>
      <c r="Q35" s="30">
        <f t="shared" ref="Q35:Q42" si="14">O35-P35</f>
        <v>-18</v>
      </c>
      <c r="R35" s="29" t="str">
        <f>Anaheim_Ducks!$AA$85</f>
        <v>L9</v>
      </c>
      <c r="S35" s="28" t="str">
        <f>Anaheim_Ducks!$AD$85</f>
        <v>1-8-1</v>
      </c>
    </row>
    <row r="36" spans="1:19" x14ac:dyDescent="0.25">
      <c r="A36" s="32" t="s">
        <v>27</v>
      </c>
      <c r="B36" s="1">
        <f>Calgary_Flames!$D$86</f>
        <v>45</v>
      </c>
      <c r="C36" s="1">
        <f>Calgary_Flames!$I$84</f>
        <v>19</v>
      </c>
      <c r="D36" s="1">
        <f>Calgary_Flames!$J$84</f>
        <v>22</v>
      </c>
      <c r="E36" s="20">
        <f>Calgary_Flames!$L$84</f>
        <v>4</v>
      </c>
      <c r="F36" s="30">
        <f t="shared" si="12"/>
        <v>42</v>
      </c>
      <c r="G36" s="20">
        <f>C36-(Calgary_Flames!$K$84+I36)</f>
        <v>13</v>
      </c>
      <c r="H36" s="20">
        <f t="shared" si="13"/>
        <v>17</v>
      </c>
      <c r="I36" s="20">
        <f>Calgary_Flames!$M$84</f>
        <v>2</v>
      </c>
      <c r="J36" s="20">
        <f>Calgary_Flames!$N$84</f>
        <v>2</v>
      </c>
      <c r="K36" s="29" t="str">
        <f>Calgary_Flames!$O$85</f>
        <v>12-7-2</v>
      </c>
      <c r="L36" s="1" t="str">
        <f>Calgary_Flames!$R$85</f>
        <v>7-15-2</v>
      </c>
      <c r="M36" s="1" t="str">
        <f>Calgary_Flames!$U$85</f>
        <v>7-6-0</v>
      </c>
      <c r="N36" s="1" t="str">
        <f>Calgary_Flames!$X$85</f>
        <v>10-17-1</v>
      </c>
      <c r="O36" s="31">
        <f>Calgary_Flames!$E$85</f>
        <v>116</v>
      </c>
      <c r="P36" s="20">
        <f>Calgary_Flames!$F$85</f>
        <v>135</v>
      </c>
      <c r="Q36" s="30">
        <f t="shared" si="14"/>
        <v>-19</v>
      </c>
      <c r="R36" s="29" t="str">
        <f>Calgary_Flames!$AA$85</f>
        <v>W1</v>
      </c>
      <c r="S36" s="28" t="str">
        <f>Calgary_Flames!$AD$85</f>
        <v>5-5-0</v>
      </c>
    </row>
    <row r="37" spans="1:19" x14ac:dyDescent="0.25">
      <c r="A37" s="32" t="s">
        <v>20</v>
      </c>
      <c r="B37" s="1">
        <f>Edmonton_Oilers!$D$86</f>
        <v>46</v>
      </c>
      <c r="C37" s="1">
        <f>Edmonton_Oilers!$I$84</f>
        <v>23</v>
      </c>
      <c r="D37" s="1">
        <f>Edmonton_Oilers!$J$84</f>
        <v>16</v>
      </c>
      <c r="E37" s="20">
        <f>Edmonton_Oilers!$L$84</f>
        <v>7</v>
      </c>
      <c r="F37" s="30">
        <f t="shared" si="12"/>
        <v>53</v>
      </c>
      <c r="G37" s="20">
        <f>C37-(Edmonton_Oilers!$K$84+I37)</f>
        <v>18</v>
      </c>
      <c r="H37" s="20">
        <f t="shared" si="13"/>
        <v>23</v>
      </c>
      <c r="I37" s="20">
        <f>Edmonton_Oilers!$M$84</f>
        <v>0</v>
      </c>
      <c r="J37" s="20">
        <f>Edmonton_Oilers!$N$84</f>
        <v>3</v>
      </c>
      <c r="K37" s="29" t="str">
        <f>Edmonton_Oilers!$O$85</f>
        <v>11-5-4</v>
      </c>
      <c r="L37" s="1" t="str">
        <f>Edmonton_Oilers!$R$85</f>
        <v>12-11-3</v>
      </c>
      <c r="M37" s="1" t="str">
        <f>Edmonton_Oilers!$U$85</f>
        <v>5-2-3</v>
      </c>
      <c r="N37" s="1" t="str">
        <f>Edmonton_Oilers!$X$85</f>
        <v>12-7-4</v>
      </c>
      <c r="O37" s="31">
        <f>Edmonton_Oilers!$E$85</f>
        <v>156</v>
      </c>
      <c r="P37" s="20">
        <f>Edmonton_Oilers!$F$85</f>
        <v>153</v>
      </c>
      <c r="Q37" s="30">
        <f t="shared" si="14"/>
        <v>3</v>
      </c>
      <c r="R37" s="29" t="str">
        <f>Edmonton_Oilers!$AA$85</f>
        <v>W1</v>
      </c>
      <c r="S37" s="28" t="str">
        <f>Edmonton_Oilers!$AD$85</f>
        <v>6-3-1</v>
      </c>
    </row>
    <row r="38" spans="1:19" x14ac:dyDescent="0.25">
      <c r="A38" s="32" t="s">
        <v>18</v>
      </c>
      <c r="B38" s="1">
        <f>Los_Angeles_Kings!$D$86</f>
        <v>45</v>
      </c>
      <c r="C38" s="1">
        <f>Los_Angeles_Kings!$I$84</f>
        <v>19</v>
      </c>
      <c r="D38" s="1">
        <f>Los_Angeles_Kings!$J$84</f>
        <v>16</v>
      </c>
      <c r="E38" s="20">
        <f>Los_Angeles_Kings!$L$84</f>
        <v>10</v>
      </c>
      <c r="F38" s="30">
        <f t="shared" si="12"/>
        <v>48</v>
      </c>
      <c r="G38" s="20">
        <f>C38-(Los_Angeles_Kings!$K$84+I38)</f>
        <v>9</v>
      </c>
      <c r="H38" s="20">
        <f t="shared" si="13"/>
        <v>16</v>
      </c>
      <c r="I38" s="20">
        <f>Los_Angeles_Kings!$M$84</f>
        <v>3</v>
      </c>
      <c r="J38" s="20">
        <f>Los_Angeles_Kings!$N$84</f>
        <v>5</v>
      </c>
      <c r="K38" s="29" t="str">
        <f>Los_Angeles_Kings!$O$85</f>
        <v>7-10-5</v>
      </c>
      <c r="L38" s="1" t="str">
        <f>Los_Angeles_Kings!$R$85</f>
        <v>12-6-5</v>
      </c>
      <c r="M38" s="1" t="str">
        <f>Los_Angeles_Kings!$U$85</f>
        <v>5-1-5</v>
      </c>
      <c r="N38" s="1" t="str">
        <f>Los_Angeles_Kings!$X$85</f>
        <v>13-8-7</v>
      </c>
      <c r="O38" s="31">
        <f>Los_Angeles_Kings!$E$85</f>
        <v>120</v>
      </c>
      <c r="P38" s="20">
        <f>Los_Angeles_Kings!$F$85</f>
        <v>128</v>
      </c>
      <c r="Q38" s="30">
        <f t="shared" si="14"/>
        <v>-8</v>
      </c>
      <c r="R38" s="29" t="str">
        <f>Los_Angeles_Kings!$AA$85</f>
        <v>L1</v>
      </c>
      <c r="S38" s="28" t="str">
        <f>Los_Angeles_Kings!$AD$85</f>
        <v>4-5-1</v>
      </c>
    </row>
    <row r="39" spans="1:19" x14ac:dyDescent="0.25">
      <c r="A39" s="32" t="s">
        <v>8</v>
      </c>
      <c r="B39" s="1">
        <f>San_Jose_Sharks!$D$86</f>
        <v>45</v>
      </c>
      <c r="C39" s="1">
        <f>San_Jose_Sharks!$I$84</f>
        <v>23</v>
      </c>
      <c r="D39" s="1">
        <f>San_Jose_Sharks!$J$84</f>
        <v>19</v>
      </c>
      <c r="E39" s="20">
        <f>San_Jose_Sharks!$L$84</f>
        <v>3</v>
      </c>
      <c r="F39" s="30">
        <f t="shared" si="12"/>
        <v>49</v>
      </c>
      <c r="G39" s="20">
        <f>C39-(San_Jose_Sharks!$K$84+I39)</f>
        <v>10</v>
      </c>
      <c r="H39" s="20">
        <f t="shared" si="13"/>
        <v>21</v>
      </c>
      <c r="I39" s="20">
        <f>San_Jose_Sharks!$M$84</f>
        <v>2</v>
      </c>
      <c r="J39" s="20">
        <f>San_Jose_Sharks!$N$84</f>
        <v>1</v>
      </c>
      <c r="K39" s="29" t="str">
        <f>San_Jose_Sharks!$O$85</f>
        <v>13-9-3</v>
      </c>
      <c r="L39" s="1" t="str">
        <f>San_Jose_Sharks!$R$85</f>
        <v>10-10-0</v>
      </c>
      <c r="M39" s="1" t="str">
        <f>San_Jose_Sharks!$U$85</f>
        <v>7-7-2</v>
      </c>
      <c r="N39" s="1" t="str">
        <f>San_Jose_Sharks!$X$85</f>
        <v>15-11-2</v>
      </c>
      <c r="O39" s="31">
        <f>San_Jose_Sharks!$E$85</f>
        <v>143</v>
      </c>
      <c r="P39" s="20">
        <f>San_Jose_Sharks!$F$85</f>
        <v>162</v>
      </c>
      <c r="Q39" s="30">
        <f t="shared" si="14"/>
        <v>-19</v>
      </c>
      <c r="R39" s="29" t="str">
        <f>San_Jose_Sharks!$AA$85</f>
        <v>L1</v>
      </c>
      <c r="S39" s="28" t="str">
        <f>San_Jose_Sharks!$AD$85</f>
        <v>6-4-0</v>
      </c>
    </row>
    <row r="40" spans="1:19" x14ac:dyDescent="0.25">
      <c r="A40" s="32" t="s">
        <v>7</v>
      </c>
      <c r="B40" s="1">
        <f>Seattle_Kraken!$D$86</f>
        <v>44</v>
      </c>
      <c r="C40" s="1">
        <f>Seattle_Kraken!$I$84</f>
        <v>21</v>
      </c>
      <c r="D40" s="1">
        <f>Seattle_Kraken!$J$84</f>
        <v>15</v>
      </c>
      <c r="E40" s="20">
        <f>Seattle_Kraken!$L$84</f>
        <v>8</v>
      </c>
      <c r="F40" s="30">
        <f t="shared" si="12"/>
        <v>50</v>
      </c>
      <c r="G40" s="20">
        <f>C40-(Seattle_Kraken!$K$84+I40)</f>
        <v>14</v>
      </c>
      <c r="H40" s="20">
        <f t="shared" si="13"/>
        <v>20</v>
      </c>
      <c r="I40" s="20">
        <f>Seattle_Kraken!$M$84</f>
        <v>1</v>
      </c>
      <c r="J40" s="20">
        <f>Seattle_Kraken!$N$84</f>
        <v>4</v>
      </c>
      <c r="K40" s="29" t="str">
        <f>Seattle_Kraken!$O$85</f>
        <v>10-7-5</v>
      </c>
      <c r="L40" s="1" t="str">
        <f>Seattle_Kraken!$R$85</f>
        <v>11-8-3</v>
      </c>
      <c r="M40" s="1" t="str">
        <f>Seattle_Kraken!$U$85</f>
        <v>10-4-1</v>
      </c>
      <c r="N40" s="1" t="str">
        <f>Seattle_Kraken!$X$85</f>
        <v>16-9-2</v>
      </c>
      <c r="O40" s="31">
        <f>Seattle_Kraken!$E$85</f>
        <v>123</v>
      </c>
      <c r="P40" s="20">
        <f>Seattle_Kraken!$F$85</f>
        <v>128</v>
      </c>
      <c r="Q40" s="30">
        <f t="shared" si="14"/>
        <v>-5</v>
      </c>
      <c r="R40" s="29" t="str">
        <f>Seattle_Kraken!$AA$85</f>
        <v>W1</v>
      </c>
      <c r="S40" s="28" t="str">
        <f>Seattle_Kraken!$AD$85</f>
        <v>7-1-2</v>
      </c>
    </row>
    <row r="41" spans="1:19" x14ac:dyDescent="0.25">
      <c r="A41" s="32" t="s">
        <v>3</v>
      </c>
      <c r="B41" s="1">
        <f>Vancouver_Canucks!$D$86</f>
        <v>45</v>
      </c>
      <c r="C41" s="1">
        <f>Vancouver_Canucks!$I$84</f>
        <v>16</v>
      </c>
      <c r="D41" s="1">
        <f>Vancouver_Canucks!$J$84</f>
        <v>24</v>
      </c>
      <c r="E41" s="20">
        <f>Vancouver_Canucks!$L$84</f>
        <v>5</v>
      </c>
      <c r="F41" s="30">
        <f t="shared" si="12"/>
        <v>37</v>
      </c>
      <c r="G41" s="20">
        <f>C41-(Vancouver_Canucks!$K$84+I41)</f>
        <v>6</v>
      </c>
      <c r="H41" s="20">
        <f t="shared" si="13"/>
        <v>12</v>
      </c>
      <c r="I41" s="20">
        <f>Vancouver_Canucks!$M$84</f>
        <v>4</v>
      </c>
      <c r="J41" s="20">
        <f>Vancouver_Canucks!$N$84</f>
        <v>1</v>
      </c>
      <c r="K41" s="29" t="str">
        <f>Vancouver_Canucks!$O$85</f>
        <v>4-12-3</v>
      </c>
      <c r="L41" s="1" t="str">
        <f>Vancouver_Canucks!$R$85</f>
        <v>12-12-2</v>
      </c>
      <c r="M41" s="1" t="str">
        <f>Vancouver_Canucks!$U$85</f>
        <v>4-4-2</v>
      </c>
      <c r="N41" s="1" t="str">
        <f>Vancouver_Canucks!$X$85</f>
        <v>9-12-3</v>
      </c>
      <c r="O41" s="31">
        <f>Vancouver_Canucks!$E$85</f>
        <v>124</v>
      </c>
      <c r="P41" s="20">
        <f>Vancouver_Canucks!$F$85</f>
        <v>164</v>
      </c>
      <c r="Q41" s="30">
        <f t="shared" si="14"/>
        <v>-40</v>
      </c>
      <c r="R41" s="29" t="str">
        <f>Vancouver_Canucks!$AA$85</f>
        <v>L7</v>
      </c>
      <c r="S41" s="28" t="str">
        <f>Vancouver_Canucks!$AD$85</f>
        <v>1-7-2</v>
      </c>
    </row>
    <row r="42" spans="1:19" ht="15.75" thickBot="1" x14ac:dyDescent="0.3">
      <c r="A42" s="27" t="s">
        <v>2</v>
      </c>
      <c r="B42" s="26">
        <f>Vegas_Golden_Knights!$D$86</f>
        <v>44</v>
      </c>
      <c r="C42" s="26">
        <f>Vegas_Golden_Knights!$I$84</f>
        <v>21</v>
      </c>
      <c r="D42" s="26">
        <f>Vegas_Golden_Knights!$J$84</f>
        <v>11</v>
      </c>
      <c r="E42" s="24">
        <f>Vegas_Golden_Knights!$L$84</f>
        <v>12</v>
      </c>
      <c r="F42" s="23">
        <f t="shared" si="12"/>
        <v>54</v>
      </c>
      <c r="G42" s="24">
        <f>C42-(Vegas_Golden_Knights!$K$84+I42)</f>
        <v>15</v>
      </c>
      <c r="H42" s="24">
        <f t="shared" si="13"/>
        <v>20</v>
      </c>
      <c r="I42" s="24">
        <f>Vegas_Golden_Knights!$M$84</f>
        <v>1</v>
      </c>
      <c r="J42" s="24">
        <f>Vegas_Golden_Knights!$N$84</f>
        <v>5</v>
      </c>
      <c r="K42" s="22" t="str">
        <f>Vegas_Golden_Knights!$O$85</f>
        <v>10-6-6</v>
      </c>
      <c r="L42" s="26" t="str">
        <f>Vegas_Golden_Knights!$R$85</f>
        <v>11-5-6</v>
      </c>
      <c r="M42" s="26" t="str">
        <f>Vegas_Golden_Knights!$U$85</f>
        <v>6-2-4</v>
      </c>
      <c r="N42" s="26" t="str">
        <f>Vegas_Golden_Knights!$X$85</f>
        <v>11-7-7</v>
      </c>
      <c r="O42" s="25">
        <f>Vegas_Golden_Knights!$E$85</f>
        <v>144</v>
      </c>
      <c r="P42" s="24">
        <f>Vegas_Golden_Knights!$F$85</f>
        <v>136</v>
      </c>
      <c r="Q42" s="23">
        <f t="shared" si="14"/>
        <v>8</v>
      </c>
      <c r="R42" s="22" t="str">
        <f>Vegas_Golden_Knights!$AA$85</f>
        <v>W4</v>
      </c>
      <c r="S42" s="21" t="str">
        <f>Vegas_Golden_Knights!$AD$85</f>
        <v>5-3-2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E45" s="1">
        <v>2</v>
      </c>
      <c r="F45" s="1">
        <v>5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8</v>
      </c>
      <c r="L45" s="1">
        <f t="shared" si="32"/>
        <v>3</v>
      </c>
      <c r="M45" s="1">
        <f t="shared" si="33"/>
        <v>4</v>
      </c>
      <c r="N45" s="1">
        <f t="shared" si="34"/>
        <v>0</v>
      </c>
      <c r="O45" s="1">
        <f t="shared" si="35"/>
        <v>12</v>
      </c>
      <c r="P45" s="1">
        <f t="shared" si="36"/>
        <v>8</v>
      </c>
      <c r="Q45" s="1">
        <f t="shared" si="37"/>
        <v>1</v>
      </c>
      <c r="R45" s="1">
        <f t="shared" si="38"/>
        <v>9</v>
      </c>
      <c r="S45" s="1">
        <f t="shared" si="39"/>
        <v>12</v>
      </c>
      <c r="T45" s="1">
        <f t="shared" si="40"/>
        <v>2</v>
      </c>
      <c r="U45" s="1">
        <f t="shared" si="41"/>
        <v>4</v>
      </c>
      <c r="V45" s="1">
        <f t="shared" si="42"/>
        <v>5</v>
      </c>
      <c r="W45" s="1">
        <f t="shared" si="43"/>
        <v>0</v>
      </c>
      <c r="X45" s="1">
        <f t="shared" si="44"/>
        <v>10</v>
      </c>
      <c r="Y45" s="1">
        <f t="shared" si="45"/>
        <v>11</v>
      </c>
      <c r="Z45" s="1">
        <f t="shared" si="46"/>
        <v>1</v>
      </c>
      <c r="AA45" s="1" t="str">
        <f t="shared" si="27"/>
        <v>L</v>
      </c>
      <c r="AB45" s="1">
        <f t="shared" si="47"/>
        <v>8</v>
      </c>
      <c r="AC45" s="1" t="str">
        <f t="shared" si="28"/>
        <v>L</v>
      </c>
      <c r="AD45" s="1">
        <f t="shared" si="48"/>
        <v>1</v>
      </c>
      <c r="AE45" s="1">
        <f t="shared" si="49"/>
        <v>8</v>
      </c>
      <c r="AF45" s="1">
        <f t="shared" si="50"/>
        <v>1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E46" s="1">
        <v>3</v>
      </c>
      <c r="F46" s="1">
        <v>5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21</v>
      </c>
      <c r="K46" s="1">
        <f t="shared" si="31"/>
        <v>8</v>
      </c>
      <c r="L46" s="1">
        <f t="shared" si="32"/>
        <v>3</v>
      </c>
      <c r="M46" s="1">
        <f t="shared" si="33"/>
        <v>4</v>
      </c>
      <c r="N46" s="1">
        <f t="shared" si="34"/>
        <v>0</v>
      </c>
      <c r="O46" s="1">
        <f t="shared" si="35"/>
        <v>12</v>
      </c>
      <c r="P46" s="1">
        <f t="shared" si="36"/>
        <v>8</v>
      </c>
      <c r="Q46" s="1">
        <f t="shared" si="37"/>
        <v>1</v>
      </c>
      <c r="R46" s="1">
        <f t="shared" si="38"/>
        <v>9</v>
      </c>
      <c r="S46" s="1">
        <f t="shared" si="39"/>
        <v>13</v>
      </c>
      <c r="T46" s="1">
        <f t="shared" si="40"/>
        <v>2</v>
      </c>
      <c r="U46" s="1">
        <f t="shared" si="41"/>
        <v>4</v>
      </c>
      <c r="V46" s="1">
        <f t="shared" si="42"/>
        <v>5</v>
      </c>
      <c r="W46" s="1">
        <f t="shared" si="43"/>
        <v>0</v>
      </c>
      <c r="X46" s="1">
        <f t="shared" si="44"/>
        <v>10</v>
      </c>
      <c r="Y46" s="1">
        <f t="shared" si="45"/>
        <v>11</v>
      </c>
      <c r="Z46" s="1">
        <f t="shared" si="46"/>
        <v>1</v>
      </c>
      <c r="AA46" s="1" t="str">
        <f t="shared" si="27"/>
        <v>L</v>
      </c>
      <c r="AB46" s="1">
        <f t="shared" si="47"/>
        <v>9</v>
      </c>
      <c r="AC46" s="1" t="str">
        <f t="shared" si="28"/>
        <v>L</v>
      </c>
      <c r="AD46" s="1">
        <f t="shared" si="48"/>
        <v>1</v>
      </c>
      <c r="AE46" s="1">
        <f t="shared" si="49"/>
        <v>8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21</v>
      </c>
      <c r="K84" s="1">
        <f t="shared" si="75"/>
        <v>8</v>
      </c>
      <c r="L84" s="1">
        <f t="shared" si="75"/>
        <v>3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12</v>
      </c>
      <c r="P84" s="1">
        <f t="shared" si="76"/>
        <v>8</v>
      </c>
      <c r="Q84" s="1">
        <f t="shared" si="76"/>
        <v>1</v>
      </c>
      <c r="R84" s="1">
        <f t="shared" si="76"/>
        <v>9</v>
      </c>
      <c r="S84" s="1">
        <f t="shared" si="76"/>
        <v>13</v>
      </c>
      <c r="T84" s="1">
        <f t="shared" si="76"/>
        <v>2</v>
      </c>
      <c r="U84" s="1">
        <f t="shared" si="76"/>
        <v>4</v>
      </c>
      <c r="V84" s="1">
        <f t="shared" si="76"/>
        <v>5</v>
      </c>
      <c r="W84" s="1">
        <f t="shared" si="76"/>
        <v>0</v>
      </c>
      <c r="X84" s="1">
        <f t="shared" si="76"/>
        <v>10</v>
      </c>
      <c r="Y84" s="1">
        <f t="shared" si="76"/>
        <v>11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9</v>
      </c>
      <c r="AD84" s="1">
        <f>IF(LOOKUP(2,1 / (AD1:AD83 &lt;&gt; ""),AD1:AD83)="L10 W","",LOOKUP(2,1 / (AD1:AD83 &lt;&gt; ""),AD1:AD83))</f>
        <v>1</v>
      </c>
      <c r="AE84" s="1">
        <f>IF(LOOKUP(2,1 / (AE1:AE83 &lt;&gt; ""),AE1:AE83)="L10 L","",LOOKUP(2,1 / (AE1:AE83 &lt;&gt; ""),AE1:AE83))</f>
        <v>8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150</v>
      </c>
      <c r="F85" s="1">
        <f>SUM(F2:F83)</f>
        <v>168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12-8-1</v>
      </c>
      <c r="R85" s="1" t="str">
        <f>IF(R84="","0-0-0",CONCATENATE(R84,"-",S84,"-",T84))</f>
        <v>9-13-2</v>
      </c>
      <c r="U85" s="1" t="str">
        <f>IF(U84="","0-0-0",CONCATENATE(U84,"-",V84,"-",W84))</f>
        <v>4-5-0</v>
      </c>
      <c r="X85" s="1" t="str">
        <f>IF(X84="","0-0-0",CONCATENATE(X84,"-",Y84,"-",Z84))</f>
        <v>10-11-1</v>
      </c>
      <c r="AA85" s="1" t="str">
        <f>IF(AA84="","0-0",CONCATENATE(AA84,AB84))</f>
        <v>L9</v>
      </c>
      <c r="AD85" s="1" t="str">
        <f>IF(AD84="","0-0-0",CONCATENATE(AD84,"-",AE84,"-",AF84))</f>
        <v>1-8-1</v>
      </c>
    </row>
    <row r="86" spans="1:33" x14ac:dyDescent="0.25">
      <c r="C86" s="1">
        <f>SUM(C84:C85)</f>
        <v>82</v>
      </c>
      <c r="D86" s="1">
        <f>COUNTA(E2:E83)</f>
        <v>45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19</v>
      </c>
      <c r="K45" s="1">
        <f t="shared" si="31"/>
        <v>7</v>
      </c>
      <c r="L45" s="1">
        <f t="shared" si="32"/>
        <v>2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1</v>
      </c>
      <c r="R45" s="1">
        <f t="shared" si="38"/>
        <v>10</v>
      </c>
      <c r="S45" s="1">
        <f t="shared" si="39"/>
        <v>11</v>
      </c>
      <c r="T45" s="1">
        <f t="shared" si="40"/>
        <v>1</v>
      </c>
      <c r="U45" s="1">
        <f t="shared" si="41"/>
        <v>7</v>
      </c>
      <c r="V45" s="1">
        <f t="shared" si="42"/>
        <v>8</v>
      </c>
      <c r="W45" s="1">
        <f t="shared" si="43"/>
        <v>0</v>
      </c>
      <c r="X45" s="1">
        <f t="shared" si="44"/>
        <v>13</v>
      </c>
      <c r="Y45" s="1">
        <f t="shared" si="45"/>
        <v>10</v>
      </c>
      <c r="Z45" s="1">
        <f t="shared" si="46"/>
        <v>0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E46" s="1">
        <v>10</v>
      </c>
      <c r="F46" s="1">
        <v>2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19</v>
      </c>
      <c r="K46" s="1">
        <f t="shared" si="31"/>
        <v>7</v>
      </c>
      <c r="L46" s="1">
        <f t="shared" si="32"/>
        <v>2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8</v>
      </c>
      <c r="Q46" s="1">
        <f t="shared" si="37"/>
        <v>1</v>
      </c>
      <c r="R46" s="1">
        <f t="shared" si="38"/>
        <v>10</v>
      </c>
      <c r="S46" s="1">
        <f t="shared" si="39"/>
        <v>11</v>
      </c>
      <c r="T46" s="1">
        <f t="shared" si="40"/>
        <v>1</v>
      </c>
      <c r="U46" s="1">
        <f t="shared" si="41"/>
        <v>7</v>
      </c>
      <c r="V46" s="1">
        <f t="shared" si="42"/>
        <v>8</v>
      </c>
      <c r="W46" s="1">
        <f t="shared" si="43"/>
        <v>0</v>
      </c>
      <c r="X46" s="1">
        <f t="shared" si="44"/>
        <v>14</v>
      </c>
      <c r="Y46" s="1">
        <f t="shared" si="45"/>
        <v>10</v>
      </c>
      <c r="Z46" s="1">
        <f t="shared" si="46"/>
        <v>0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E47" s="1">
        <v>1</v>
      </c>
      <c r="F47" s="1">
        <v>0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19</v>
      </c>
      <c r="K47" s="1">
        <f t="shared" si="31"/>
        <v>7</v>
      </c>
      <c r="L47" s="1">
        <f t="shared" si="32"/>
        <v>2</v>
      </c>
      <c r="M47" s="1">
        <f t="shared" si="33"/>
        <v>2</v>
      </c>
      <c r="N47" s="1">
        <f t="shared" si="34"/>
        <v>1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10</v>
      </c>
      <c r="S47" s="1">
        <f t="shared" si="39"/>
        <v>11</v>
      </c>
      <c r="T47" s="1">
        <f t="shared" si="40"/>
        <v>1</v>
      </c>
      <c r="U47" s="1">
        <f t="shared" si="41"/>
        <v>7</v>
      </c>
      <c r="V47" s="1">
        <f t="shared" si="42"/>
        <v>8</v>
      </c>
      <c r="W47" s="1">
        <f t="shared" si="43"/>
        <v>0</v>
      </c>
      <c r="X47" s="1">
        <f t="shared" si="44"/>
        <v>15</v>
      </c>
      <c r="Y47" s="1">
        <f t="shared" si="45"/>
        <v>10</v>
      </c>
      <c r="Z47" s="1">
        <f t="shared" si="46"/>
        <v>0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19</v>
      </c>
      <c r="K84" s="1">
        <f t="shared" si="75"/>
        <v>7</v>
      </c>
      <c r="L84" s="1">
        <f t="shared" si="75"/>
        <v>2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15</v>
      </c>
      <c r="P84" s="1">
        <f t="shared" si="76"/>
        <v>8</v>
      </c>
      <c r="Q84" s="1">
        <f t="shared" si="76"/>
        <v>1</v>
      </c>
      <c r="R84" s="1">
        <f t="shared" si="76"/>
        <v>10</v>
      </c>
      <c r="S84" s="1">
        <f t="shared" si="76"/>
        <v>11</v>
      </c>
      <c r="T84" s="1">
        <f t="shared" si="76"/>
        <v>1</v>
      </c>
      <c r="U84" s="1">
        <f t="shared" si="76"/>
        <v>7</v>
      </c>
      <c r="V84" s="1">
        <f t="shared" si="76"/>
        <v>8</v>
      </c>
      <c r="W84" s="1">
        <f t="shared" si="76"/>
        <v>0</v>
      </c>
      <c r="X84" s="1">
        <f t="shared" si="76"/>
        <v>15</v>
      </c>
      <c r="Y84" s="1">
        <f t="shared" si="76"/>
        <v>10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152</v>
      </c>
      <c r="F85" s="1">
        <f>SUM(F2:F83)</f>
        <v>146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15-8-1</v>
      </c>
      <c r="R85" s="1" t="str">
        <f>IF(R84="","0-0-0",CONCATENATE(R84,"-",S84,"-",T84))</f>
        <v>10-11-1</v>
      </c>
      <c r="U85" s="1" t="str">
        <f>IF(U84="","0-0-0",CONCATENATE(U84,"-",V84,"-",W84))</f>
        <v>7-8-0</v>
      </c>
      <c r="X85" s="1" t="str">
        <f>IF(X84="","0-0-0",CONCATENATE(X84,"-",Y84,"-",Z84))</f>
        <v>15-10-0</v>
      </c>
      <c r="AA85" s="1" t="str">
        <f>IF(AA84="","0-0",CONCATENATE(AA84,AB84))</f>
        <v>W3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46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6</v>
      </c>
      <c r="L43" s="1">
        <f t="shared" si="32"/>
        <v>4</v>
      </c>
      <c r="M43" s="1">
        <f t="shared" si="33"/>
        <v>3</v>
      </c>
      <c r="N43" s="1">
        <f t="shared" si="34"/>
        <v>0</v>
      </c>
      <c r="O43" s="1">
        <f t="shared" si="35"/>
        <v>13</v>
      </c>
      <c r="P43" s="1">
        <f t="shared" si="36"/>
        <v>5</v>
      </c>
      <c r="Q43" s="1">
        <f t="shared" si="37"/>
        <v>2</v>
      </c>
      <c r="R43" s="1">
        <f t="shared" si="38"/>
        <v>10</v>
      </c>
      <c r="S43" s="1">
        <f t="shared" si="39"/>
        <v>10</v>
      </c>
      <c r="T43" s="1">
        <f t="shared" si="40"/>
        <v>2</v>
      </c>
      <c r="U43" s="1">
        <f t="shared" si="41"/>
        <v>7</v>
      </c>
      <c r="V43" s="1">
        <f t="shared" si="42"/>
        <v>2</v>
      </c>
      <c r="W43" s="1">
        <f t="shared" si="43"/>
        <v>2</v>
      </c>
      <c r="X43" s="1">
        <f t="shared" si="44"/>
        <v>13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9</v>
      </c>
      <c r="AE43" s="1">
        <f t="shared" si="25"/>
        <v>1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E44" s="1">
        <v>5</v>
      </c>
      <c r="F44" s="1">
        <v>3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14</v>
      </c>
      <c r="P44" s="1">
        <f t="shared" si="36"/>
        <v>5</v>
      </c>
      <c r="Q44" s="1">
        <f t="shared" si="37"/>
        <v>2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7</v>
      </c>
      <c r="V44" s="1">
        <f t="shared" si="42"/>
        <v>2</v>
      </c>
      <c r="W44" s="1">
        <f t="shared" si="43"/>
        <v>2</v>
      </c>
      <c r="X44" s="1">
        <f t="shared" si="44"/>
        <v>13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E45" s="1">
        <v>3</v>
      </c>
      <c r="F45" s="1">
        <v>4</v>
      </c>
      <c r="G45" s="1" t="s">
        <v>83</v>
      </c>
      <c r="H45" s="1" t="s">
        <v>83</v>
      </c>
      <c r="I45" s="1">
        <f t="shared" si="29"/>
        <v>24</v>
      </c>
      <c r="J45" s="1">
        <f t="shared" si="30"/>
        <v>16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14</v>
      </c>
      <c r="P45" s="1">
        <f t="shared" si="36"/>
        <v>6</v>
      </c>
      <c r="Q45" s="1">
        <f t="shared" si="37"/>
        <v>2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16</v>
      </c>
      <c r="K84" s="1">
        <f t="shared" si="75"/>
        <v>6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14</v>
      </c>
      <c r="P84" s="1">
        <f t="shared" si="76"/>
        <v>6</v>
      </c>
      <c r="Q84" s="1">
        <f t="shared" si="76"/>
        <v>2</v>
      </c>
      <c r="R84" s="1">
        <f t="shared" si="76"/>
        <v>10</v>
      </c>
      <c r="S84" s="1">
        <f t="shared" si="76"/>
        <v>10</v>
      </c>
      <c r="T84" s="1">
        <f t="shared" si="76"/>
        <v>2</v>
      </c>
      <c r="U84" s="1">
        <f t="shared" si="76"/>
        <v>7</v>
      </c>
      <c r="V84" s="1">
        <f t="shared" si="76"/>
        <v>3</v>
      </c>
      <c r="W84" s="1">
        <f t="shared" si="76"/>
        <v>2</v>
      </c>
      <c r="X84" s="1">
        <f t="shared" si="76"/>
        <v>13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143</v>
      </c>
      <c r="F85" s="1">
        <f>SUM(F2:F83)</f>
        <v>138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14-6-2</v>
      </c>
      <c r="R85" s="1" t="str">
        <f>IF(R84="","0-0-0",CONCATENATE(R84,"-",S84,"-",T84))</f>
        <v>10-10-2</v>
      </c>
      <c r="U85" s="1" t="str">
        <f>IF(U84="","0-0-0",CONCATENATE(U84,"-",V84,"-",W84))</f>
        <v>7-3-2</v>
      </c>
      <c r="X85" s="1" t="str">
        <f>IF(X84="","0-0-0",CONCATENATE(X84,"-",Y84,"-",Z84))</f>
        <v>13-9-3</v>
      </c>
      <c r="AA85" s="1" t="str">
        <f>IF(AA84="","0-0",CONCATENATE(AA84,AB84))</f>
        <v>L1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44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22</v>
      </c>
      <c r="K45" s="1">
        <f t="shared" si="31"/>
        <v>4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12</v>
      </c>
      <c r="P45" s="1">
        <f t="shared" si="36"/>
        <v>7</v>
      </c>
      <c r="Q45" s="1">
        <f t="shared" si="37"/>
        <v>2</v>
      </c>
      <c r="R45" s="1">
        <f t="shared" si="38"/>
        <v>6</v>
      </c>
      <c r="S45" s="1">
        <f t="shared" si="39"/>
        <v>15</v>
      </c>
      <c r="T45" s="1">
        <f t="shared" si="40"/>
        <v>2</v>
      </c>
      <c r="U45" s="1">
        <f t="shared" si="41"/>
        <v>7</v>
      </c>
      <c r="V45" s="1">
        <f t="shared" si="42"/>
        <v>6</v>
      </c>
      <c r="W45" s="1">
        <f t="shared" si="43"/>
        <v>0</v>
      </c>
      <c r="X45" s="1">
        <f t="shared" si="44"/>
        <v>10</v>
      </c>
      <c r="Y45" s="1">
        <f t="shared" si="45"/>
        <v>17</v>
      </c>
      <c r="Z45" s="1">
        <f t="shared" si="46"/>
        <v>1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22</v>
      </c>
      <c r="K46" s="1">
        <f t="shared" si="31"/>
        <v>4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12</v>
      </c>
      <c r="P46" s="1">
        <f t="shared" si="36"/>
        <v>7</v>
      </c>
      <c r="Q46" s="1">
        <f t="shared" si="37"/>
        <v>2</v>
      </c>
      <c r="R46" s="1">
        <f t="shared" si="38"/>
        <v>7</v>
      </c>
      <c r="S46" s="1">
        <f t="shared" si="39"/>
        <v>15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10</v>
      </c>
      <c r="Y46" s="1">
        <f t="shared" si="45"/>
        <v>17</v>
      </c>
      <c r="Z46" s="1">
        <f t="shared" si="46"/>
        <v>1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5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22</v>
      </c>
      <c r="K84" s="1">
        <f t="shared" si="75"/>
        <v>4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12</v>
      </c>
      <c r="P84" s="1">
        <f t="shared" si="76"/>
        <v>7</v>
      </c>
      <c r="Q84" s="1">
        <f t="shared" si="76"/>
        <v>2</v>
      </c>
      <c r="R84" s="1">
        <f t="shared" si="76"/>
        <v>7</v>
      </c>
      <c r="S84" s="1">
        <f t="shared" si="76"/>
        <v>15</v>
      </c>
      <c r="T84" s="1">
        <f t="shared" si="76"/>
        <v>2</v>
      </c>
      <c r="U84" s="1">
        <f t="shared" si="76"/>
        <v>7</v>
      </c>
      <c r="V84" s="1">
        <f t="shared" si="76"/>
        <v>6</v>
      </c>
      <c r="W84" s="1">
        <f t="shared" si="76"/>
        <v>0</v>
      </c>
      <c r="X84" s="1">
        <f t="shared" si="76"/>
        <v>10</v>
      </c>
      <c r="Y84" s="1">
        <f t="shared" si="76"/>
        <v>17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116</v>
      </c>
      <c r="F85" s="1">
        <f>SUM(F2:F83)</f>
        <v>135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12-7-2</v>
      </c>
      <c r="R85" s="1" t="str">
        <f>IF(R84="","0-0-0",CONCATENATE(R84,"-",S84,"-",T84))</f>
        <v>7-15-2</v>
      </c>
      <c r="U85" s="1" t="str">
        <f>IF(U84="","0-0-0",CONCATENATE(U84,"-",V84,"-",W84))</f>
        <v>7-6-0</v>
      </c>
      <c r="X85" s="1" t="str">
        <f>IF(X84="","0-0-0",CONCATENATE(X84,"-",Y84,"-",Z84))</f>
        <v>10-17-1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45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E45" s="1">
        <v>5</v>
      </c>
      <c r="F45" s="1">
        <v>2</v>
      </c>
      <c r="G45" s="1" t="s">
        <v>83</v>
      </c>
      <c r="H45" s="1" t="s">
        <v>83</v>
      </c>
      <c r="I45" s="1">
        <f t="shared" si="29"/>
        <v>27</v>
      </c>
      <c r="J45" s="1">
        <f t="shared" si="30"/>
        <v>14</v>
      </c>
      <c r="K45" s="1">
        <f t="shared" si="31"/>
        <v>9</v>
      </c>
      <c r="L45" s="1">
        <f t="shared" si="32"/>
        <v>3</v>
      </c>
      <c r="M45" s="1">
        <f t="shared" si="33"/>
        <v>4</v>
      </c>
      <c r="N45" s="1">
        <f t="shared" si="34"/>
        <v>2</v>
      </c>
      <c r="O45" s="1">
        <f t="shared" si="35"/>
        <v>15</v>
      </c>
      <c r="P45" s="1">
        <f t="shared" si="36"/>
        <v>8</v>
      </c>
      <c r="Q45" s="1">
        <f t="shared" si="37"/>
        <v>1</v>
      </c>
      <c r="R45" s="1">
        <f t="shared" si="38"/>
        <v>12</v>
      </c>
      <c r="S45" s="1">
        <f t="shared" si="39"/>
        <v>6</v>
      </c>
      <c r="T45" s="1">
        <f t="shared" si="40"/>
        <v>2</v>
      </c>
      <c r="U45" s="1">
        <f t="shared" si="41"/>
        <v>10</v>
      </c>
      <c r="V45" s="1">
        <f t="shared" si="42"/>
        <v>3</v>
      </c>
      <c r="W45" s="1">
        <f t="shared" si="43"/>
        <v>0</v>
      </c>
      <c r="X45" s="1">
        <f t="shared" si="44"/>
        <v>14</v>
      </c>
      <c r="Y45" s="1">
        <f t="shared" si="45"/>
        <v>9</v>
      </c>
      <c r="Z45" s="1">
        <f t="shared" si="46"/>
        <v>1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28</v>
      </c>
      <c r="J46" s="1">
        <f t="shared" si="30"/>
        <v>14</v>
      </c>
      <c r="K46" s="1">
        <f t="shared" si="31"/>
        <v>9</v>
      </c>
      <c r="L46" s="1">
        <f t="shared" si="32"/>
        <v>3</v>
      </c>
      <c r="M46" s="1">
        <f t="shared" si="33"/>
        <v>4</v>
      </c>
      <c r="N46" s="1">
        <f t="shared" si="34"/>
        <v>2</v>
      </c>
      <c r="O46" s="1">
        <f t="shared" si="35"/>
        <v>16</v>
      </c>
      <c r="P46" s="1">
        <f t="shared" si="36"/>
        <v>8</v>
      </c>
      <c r="Q46" s="1">
        <f t="shared" si="37"/>
        <v>1</v>
      </c>
      <c r="R46" s="1">
        <f t="shared" si="38"/>
        <v>12</v>
      </c>
      <c r="S46" s="1">
        <f t="shared" si="39"/>
        <v>6</v>
      </c>
      <c r="T46" s="1">
        <f t="shared" si="40"/>
        <v>2</v>
      </c>
      <c r="U46" s="1">
        <f t="shared" si="41"/>
        <v>10</v>
      </c>
      <c r="V46" s="1">
        <f t="shared" si="42"/>
        <v>3</v>
      </c>
      <c r="W46" s="1">
        <f t="shared" si="43"/>
        <v>0</v>
      </c>
      <c r="X46" s="1">
        <f t="shared" si="44"/>
        <v>14</v>
      </c>
      <c r="Y46" s="1">
        <f t="shared" si="45"/>
        <v>9</v>
      </c>
      <c r="Z46" s="1">
        <f t="shared" si="46"/>
        <v>1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28</v>
      </c>
      <c r="J47" s="1">
        <f t="shared" si="30"/>
        <v>14</v>
      </c>
      <c r="K47" s="1">
        <f t="shared" si="31"/>
        <v>9</v>
      </c>
      <c r="L47" s="1">
        <f t="shared" si="32"/>
        <v>4</v>
      </c>
      <c r="M47" s="1">
        <f t="shared" si="33"/>
        <v>4</v>
      </c>
      <c r="N47" s="1">
        <f t="shared" si="34"/>
        <v>2</v>
      </c>
      <c r="O47" s="1">
        <f t="shared" si="35"/>
        <v>16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6</v>
      </c>
      <c r="T47" s="1">
        <f t="shared" si="40"/>
        <v>3</v>
      </c>
      <c r="U47" s="1">
        <f t="shared" si="41"/>
        <v>10</v>
      </c>
      <c r="V47" s="1">
        <f t="shared" si="42"/>
        <v>3</v>
      </c>
      <c r="W47" s="1">
        <f t="shared" si="43"/>
        <v>0</v>
      </c>
      <c r="X47" s="1">
        <f t="shared" si="44"/>
        <v>14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14</v>
      </c>
      <c r="K84" s="1">
        <f t="shared" si="75"/>
        <v>9</v>
      </c>
      <c r="L84" s="1">
        <f t="shared" si="75"/>
        <v>4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16</v>
      </c>
      <c r="P84" s="1">
        <f t="shared" si="76"/>
        <v>8</v>
      </c>
      <c r="Q84" s="1">
        <f t="shared" si="76"/>
        <v>1</v>
      </c>
      <c r="R84" s="1">
        <f t="shared" si="76"/>
        <v>12</v>
      </c>
      <c r="S84" s="1">
        <f t="shared" si="76"/>
        <v>6</v>
      </c>
      <c r="T84" s="1">
        <f t="shared" si="76"/>
        <v>3</v>
      </c>
      <c r="U84" s="1">
        <f t="shared" si="76"/>
        <v>10</v>
      </c>
      <c r="V84" s="1">
        <f t="shared" si="76"/>
        <v>3</v>
      </c>
      <c r="W84" s="1">
        <f t="shared" si="76"/>
        <v>0</v>
      </c>
      <c r="X84" s="1">
        <f t="shared" si="76"/>
        <v>14</v>
      </c>
      <c r="Y84" s="1">
        <f t="shared" si="76"/>
        <v>9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158</v>
      </c>
      <c r="F85" s="1">
        <f>SUM(F2:F83)</f>
        <v>139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16-8-1</v>
      </c>
      <c r="R85" s="1" t="str">
        <f>IF(R84="","0-0-0",CONCATENATE(R84,"-",S84,"-",T84))</f>
        <v>12-6-3</v>
      </c>
      <c r="U85" s="1" t="str">
        <f>IF(U84="","0-0-0",CONCATENATE(U84,"-",V84,"-",W84))</f>
        <v>10-3-0</v>
      </c>
      <c r="X85" s="1" t="str">
        <f>IF(X84="","0-0-0",CONCATENATE(X84,"-",Y84,"-",Z84))</f>
        <v>14-9-2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46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4</v>
      </c>
      <c r="L45" s="1">
        <f t="shared" si="32"/>
        <v>7</v>
      </c>
      <c r="M45" s="1">
        <f t="shared" si="33"/>
        <v>2</v>
      </c>
      <c r="N45" s="1">
        <f t="shared" si="34"/>
        <v>3</v>
      </c>
      <c r="O45" s="1">
        <f t="shared" si="35"/>
        <v>10</v>
      </c>
      <c r="P45" s="1">
        <f t="shared" si="36"/>
        <v>9</v>
      </c>
      <c r="Q45" s="1">
        <f t="shared" si="37"/>
        <v>4</v>
      </c>
      <c r="R45" s="1">
        <f t="shared" si="38"/>
        <v>8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4</v>
      </c>
      <c r="W45" s="1">
        <f t="shared" si="43"/>
        <v>1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E46" s="1">
        <v>3</v>
      </c>
      <c r="F46" s="1">
        <v>0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4</v>
      </c>
      <c r="L46" s="1">
        <f t="shared" si="32"/>
        <v>7</v>
      </c>
      <c r="M46" s="1">
        <f t="shared" si="33"/>
        <v>2</v>
      </c>
      <c r="N46" s="1">
        <f t="shared" si="34"/>
        <v>3</v>
      </c>
      <c r="O46" s="1">
        <f t="shared" si="35"/>
        <v>10</v>
      </c>
      <c r="P46" s="1">
        <f t="shared" si="36"/>
        <v>9</v>
      </c>
      <c r="Q46" s="1">
        <f t="shared" si="37"/>
        <v>4</v>
      </c>
      <c r="R46" s="1">
        <f t="shared" si="38"/>
        <v>9</v>
      </c>
      <c r="S46" s="1">
        <f t="shared" si="39"/>
        <v>10</v>
      </c>
      <c r="T46" s="1">
        <f t="shared" si="40"/>
        <v>3</v>
      </c>
      <c r="U46" s="1">
        <f t="shared" si="41"/>
        <v>6</v>
      </c>
      <c r="V46" s="1">
        <f t="shared" si="42"/>
        <v>4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E47" s="1">
        <v>1</v>
      </c>
      <c r="F47" s="1">
        <v>4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20</v>
      </c>
      <c r="K47" s="1">
        <f t="shared" si="31"/>
        <v>4</v>
      </c>
      <c r="L47" s="1">
        <f t="shared" si="32"/>
        <v>7</v>
      </c>
      <c r="M47" s="1">
        <f t="shared" si="33"/>
        <v>2</v>
      </c>
      <c r="N47" s="1">
        <f t="shared" si="34"/>
        <v>3</v>
      </c>
      <c r="O47" s="1">
        <f t="shared" si="35"/>
        <v>10</v>
      </c>
      <c r="P47" s="1">
        <f t="shared" si="36"/>
        <v>10</v>
      </c>
      <c r="Q47" s="1">
        <f t="shared" si="37"/>
        <v>4</v>
      </c>
      <c r="R47" s="1">
        <f t="shared" si="38"/>
        <v>9</v>
      </c>
      <c r="S47" s="1">
        <f t="shared" si="39"/>
        <v>10</v>
      </c>
      <c r="T47" s="1">
        <f t="shared" si="40"/>
        <v>3</v>
      </c>
      <c r="U47" s="1">
        <f t="shared" si="41"/>
        <v>6</v>
      </c>
      <c r="V47" s="1">
        <f t="shared" si="42"/>
        <v>4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20</v>
      </c>
      <c r="K84" s="1">
        <f t="shared" si="75"/>
        <v>4</v>
      </c>
      <c r="L84" s="1">
        <f t="shared" si="75"/>
        <v>7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10</v>
      </c>
      <c r="P84" s="1">
        <f t="shared" si="76"/>
        <v>10</v>
      </c>
      <c r="Q84" s="1">
        <f t="shared" si="76"/>
        <v>4</v>
      </c>
      <c r="R84" s="1">
        <f t="shared" si="76"/>
        <v>9</v>
      </c>
      <c r="S84" s="1">
        <f t="shared" si="76"/>
        <v>10</v>
      </c>
      <c r="T84" s="1">
        <f t="shared" si="76"/>
        <v>3</v>
      </c>
      <c r="U84" s="1">
        <f t="shared" si="76"/>
        <v>6</v>
      </c>
      <c r="V84" s="1">
        <f t="shared" si="76"/>
        <v>4</v>
      </c>
      <c r="W84" s="1">
        <f t="shared" si="76"/>
        <v>1</v>
      </c>
      <c r="X84" s="1">
        <f t="shared" si="76"/>
        <v>13</v>
      </c>
      <c r="Y84" s="1">
        <f t="shared" si="76"/>
        <v>10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130</v>
      </c>
      <c r="F85" s="1">
        <f>SUM(F2:F83)</f>
        <v>146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10-10-4</v>
      </c>
      <c r="R85" s="1" t="str">
        <f>IF(R84="","0-0-0",CONCATENATE(R84,"-",S84,"-",T84))</f>
        <v>9-10-3</v>
      </c>
      <c r="U85" s="1" t="str">
        <f>IF(U84="","0-0-0",CONCATENATE(U84,"-",V84,"-",W84))</f>
        <v>6-4-1</v>
      </c>
      <c r="X85" s="1" t="str">
        <f>IF(X84="","0-0-0",CONCATENATE(X84,"-",Y84,"-",Z84))</f>
        <v>13-10-4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46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E44" s="1">
        <v>8</v>
      </c>
      <c r="F44" s="1">
        <v>2</v>
      </c>
      <c r="G44" s="1" t="s">
        <v>83</v>
      </c>
      <c r="H44" s="1" t="s">
        <v>83</v>
      </c>
      <c r="I44" s="1">
        <f t="shared" si="29"/>
        <v>32</v>
      </c>
      <c r="J44" s="1">
        <f t="shared" si="30"/>
        <v>4</v>
      </c>
      <c r="K44" s="1">
        <f t="shared" si="31"/>
        <v>3</v>
      </c>
      <c r="L44" s="1">
        <f t="shared" si="32"/>
        <v>7</v>
      </c>
      <c r="M44" s="1">
        <f t="shared" si="33"/>
        <v>1</v>
      </c>
      <c r="N44" s="1">
        <f t="shared" si="34"/>
        <v>4</v>
      </c>
      <c r="O44" s="1">
        <f t="shared" si="35"/>
        <v>18</v>
      </c>
      <c r="P44" s="1">
        <f t="shared" si="36"/>
        <v>0</v>
      </c>
      <c r="Q44" s="1">
        <f t="shared" si="37"/>
        <v>2</v>
      </c>
      <c r="R44" s="1">
        <f t="shared" si="38"/>
        <v>14</v>
      </c>
      <c r="S44" s="1">
        <f t="shared" si="39"/>
        <v>4</v>
      </c>
      <c r="T44" s="1">
        <f t="shared" si="40"/>
        <v>5</v>
      </c>
      <c r="U44" s="1">
        <f t="shared" si="41"/>
        <v>8</v>
      </c>
      <c r="V44" s="1">
        <f t="shared" si="42"/>
        <v>0</v>
      </c>
      <c r="W44" s="1">
        <f t="shared" si="43"/>
        <v>4</v>
      </c>
      <c r="X44" s="1">
        <f t="shared" si="44"/>
        <v>18</v>
      </c>
      <c r="Y44" s="1">
        <f t="shared" si="45"/>
        <v>0</v>
      </c>
      <c r="Z44" s="1">
        <f t="shared" si="46"/>
        <v>5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8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E45" s="1">
        <v>4</v>
      </c>
      <c r="F45" s="1">
        <v>0</v>
      </c>
      <c r="G45" s="1" t="s">
        <v>83</v>
      </c>
      <c r="H45" s="1" t="s">
        <v>83</v>
      </c>
      <c r="I45" s="1">
        <f t="shared" si="29"/>
        <v>33</v>
      </c>
      <c r="J45" s="1">
        <f t="shared" si="30"/>
        <v>4</v>
      </c>
      <c r="K45" s="1">
        <f t="shared" si="31"/>
        <v>3</v>
      </c>
      <c r="L45" s="1">
        <f t="shared" si="32"/>
        <v>7</v>
      </c>
      <c r="M45" s="1">
        <f t="shared" si="33"/>
        <v>1</v>
      </c>
      <c r="N45" s="1">
        <f t="shared" si="34"/>
        <v>4</v>
      </c>
      <c r="O45" s="1">
        <f t="shared" si="35"/>
        <v>19</v>
      </c>
      <c r="P45" s="1">
        <f t="shared" si="36"/>
        <v>0</v>
      </c>
      <c r="Q45" s="1">
        <f t="shared" si="37"/>
        <v>2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0</v>
      </c>
      <c r="W45" s="1">
        <f t="shared" si="43"/>
        <v>4</v>
      </c>
      <c r="X45" s="1">
        <f t="shared" si="44"/>
        <v>18</v>
      </c>
      <c r="Y45" s="1">
        <f t="shared" si="45"/>
        <v>0</v>
      </c>
      <c r="Z45" s="1">
        <f t="shared" si="46"/>
        <v>5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E46" s="1">
        <v>3</v>
      </c>
      <c r="F46" s="1">
        <v>4</v>
      </c>
      <c r="G46" s="1" t="s">
        <v>84</v>
      </c>
      <c r="H46" s="1" t="s">
        <v>83</v>
      </c>
      <c r="I46" s="1">
        <f t="shared" si="29"/>
        <v>33</v>
      </c>
      <c r="J46" s="1">
        <f t="shared" si="30"/>
        <v>4</v>
      </c>
      <c r="K46" s="1">
        <f t="shared" si="31"/>
        <v>3</v>
      </c>
      <c r="L46" s="1">
        <f t="shared" si="32"/>
        <v>8</v>
      </c>
      <c r="M46" s="1">
        <f t="shared" si="33"/>
        <v>1</v>
      </c>
      <c r="N46" s="1">
        <f t="shared" si="34"/>
        <v>4</v>
      </c>
      <c r="O46" s="1">
        <f t="shared" si="35"/>
        <v>19</v>
      </c>
      <c r="P46" s="1">
        <f t="shared" si="36"/>
        <v>0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0</v>
      </c>
      <c r="W46" s="1">
        <f t="shared" si="43"/>
        <v>4</v>
      </c>
      <c r="X46" s="1">
        <f t="shared" si="44"/>
        <v>18</v>
      </c>
      <c r="Y46" s="1">
        <f t="shared" si="45"/>
        <v>0</v>
      </c>
      <c r="Z46" s="1">
        <f t="shared" si="46"/>
        <v>5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4</v>
      </c>
      <c r="K84" s="1">
        <f t="shared" si="75"/>
        <v>3</v>
      </c>
      <c r="L84" s="1">
        <f t="shared" si="75"/>
        <v>8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19</v>
      </c>
      <c r="P84" s="1">
        <f t="shared" si="76"/>
        <v>0</v>
      </c>
      <c r="Q84" s="1">
        <f t="shared" si="76"/>
        <v>3</v>
      </c>
      <c r="R84" s="1">
        <f t="shared" si="76"/>
        <v>14</v>
      </c>
      <c r="S84" s="1">
        <f t="shared" si="76"/>
        <v>4</v>
      </c>
      <c r="T84" s="1">
        <f t="shared" si="76"/>
        <v>5</v>
      </c>
      <c r="U84" s="1">
        <f t="shared" si="76"/>
        <v>8</v>
      </c>
      <c r="V84" s="1">
        <f t="shared" si="76"/>
        <v>0</v>
      </c>
      <c r="W84" s="1">
        <f t="shared" si="76"/>
        <v>4</v>
      </c>
      <c r="X84" s="1">
        <f t="shared" si="76"/>
        <v>18</v>
      </c>
      <c r="Y84" s="1">
        <f t="shared" si="76"/>
        <v>0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182</v>
      </c>
      <c r="F85" s="1">
        <f>SUM(F2:F83)</f>
        <v>103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19-0-3</v>
      </c>
      <c r="R85" s="1" t="str">
        <f>IF(R84="","0-0-0",CONCATENATE(R84,"-",S84,"-",T84))</f>
        <v>14-4-5</v>
      </c>
      <c r="U85" s="1" t="str">
        <f>IF(U84="","0-0-0",CONCATENATE(U84,"-",V84,"-",W84))</f>
        <v>8-0-4</v>
      </c>
      <c r="X85" s="1" t="str">
        <f>IF(X84="","0-0-0",CONCATENATE(X84,"-",Y84,"-",Z84))</f>
        <v>18-0-5</v>
      </c>
      <c r="AA85" s="1" t="str">
        <f>IF(AA84="","0-0",CONCATENATE(AA84,AB84))</f>
        <v>L1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45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E44" s="1">
        <v>3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7</v>
      </c>
      <c r="L44" s="1">
        <f t="shared" si="32"/>
        <v>7</v>
      </c>
      <c r="M44" s="1">
        <f t="shared" si="33"/>
        <v>4</v>
      </c>
      <c r="N44" s="1">
        <f t="shared" si="34"/>
        <v>1</v>
      </c>
      <c r="O44" s="1">
        <f t="shared" si="35"/>
        <v>9</v>
      </c>
      <c r="P44" s="1">
        <f t="shared" si="36"/>
        <v>7</v>
      </c>
      <c r="Q44" s="1">
        <f t="shared" si="37"/>
        <v>4</v>
      </c>
      <c r="R44" s="1">
        <f t="shared" si="38"/>
        <v>9</v>
      </c>
      <c r="S44" s="1">
        <f t="shared" si="39"/>
        <v>11</v>
      </c>
      <c r="T44" s="1">
        <f t="shared" si="40"/>
        <v>3</v>
      </c>
      <c r="U44" s="1">
        <f t="shared" si="41"/>
        <v>3</v>
      </c>
      <c r="V44" s="1">
        <f t="shared" si="42"/>
        <v>7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6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E45" s="1">
        <v>0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7</v>
      </c>
      <c r="L45" s="1">
        <f t="shared" si="32"/>
        <v>7</v>
      </c>
      <c r="M45" s="1">
        <f t="shared" si="33"/>
        <v>4</v>
      </c>
      <c r="N45" s="1">
        <f t="shared" si="34"/>
        <v>1</v>
      </c>
      <c r="O45" s="1">
        <f t="shared" si="35"/>
        <v>9</v>
      </c>
      <c r="P45" s="1">
        <f t="shared" si="36"/>
        <v>7</v>
      </c>
      <c r="Q45" s="1">
        <f t="shared" si="37"/>
        <v>4</v>
      </c>
      <c r="R45" s="1">
        <f t="shared" si="38"/>
        <v>9</v>
      </c>
      <c r="S45" s="1">
        <f t="shared" si="39"/>
        <v>12</v>
      </c>
      <c r="T45" s="1">
        <f t="shared" si="40"/>
        <v>3</v>
      </c>
      <c r="U45" s="1">
        <f t="shared" si="41"/>
        <v>3</v>
      </c>
      <c r="V45" s="1">
        <f t="shared" si="42"/>
        <v>7</v>
      </c>
      <c r="W45" s="1">
        <f t="shared" si="43"/>
        <v>3</v>
      </c>
      <c r="X45" s="1">
        <f t="shared" si="44"/>
        <v>11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8</v>
      </c>
      <c r="L46" s="1">
        <f t="shared" si="32"/>
        <v>7</v>
      </c>
      <c r="M46" s="1">
        <f t="shared" si="33"/>
        <v>4</v>
      </c>
      <c r="N46" s="1">
        <f t="shared" si="34"/>
        <v>1</v>
      </c>
      <c r="O46" s="1">
        <f t="shared" si="35"/>
        <v>9</v>
      </c>
      <c r="P46" s="1">
        <f t="shared" si="36"/>
        <v>7</v>
      </c>
      <c r="Q46" s="1">
        <f t="shared" si="37"/>
        <v>4</v>
      </c>
      <c r="R46" s="1">
        <f t="shared" si="38"/>
        <v>10</v>
      </c>
      <c r="S46" s="1">
        <f t="shared" si="39"/>
        <v>12</v>
      </c>
      <c r="T46" s="1">
        <f t="shared" si="40"/>
        <v>3</v>
      </c>
      <c r="U46" s="1">
        <f t="shared" si="41"/>
        <v>3</v>
      </c>
      <c r="V46" s="1">
        <f t="shared" si="42"/>
        <v>7</v>
      </c>
      <c r="W46" s="1">
        <f t="shared" si="43"/>
        <v>3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19</v>
      </c>
      <c r="K84" s="1">
        <f t="shared" si="75"/>
        <v>8</v>
      </c>
      <c r="L84" s="1">
        <f t="shared" si="75"/>
        <v>7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9</v>
      </c>
      <c r="P84" s="1">
        <f t="shared" si="76"/>
        <v>7</v>
      </c>
      <c r="Q84" s="1">
        <f t="shared" si="76"/>
        <v>4</v>
      </c>
      <c r="R84" s="1">
        <f t="shared" si="76"/>
        <v>10</v>
      </c>
      <c r="S84" s="1">
        <f t="shared" si="76"/>
        <v>12</v>
      </c>
      <c r="T84" s="1">
        <f t="shared" si="76"/>
        <v>3</v>
      </c>
      <c r="U84" s="1">
        <f t="shared" si="76"/>
        <v>3</v>
      </c>
      <c r="V84" s="1">
        <f t="shared" si="76"/>
        <v>7</v>
      </c>
      <c r="W84" s="1">
        <f t="shared" si="76"/>
        <v>3</v>
      </c>
      <c r="X84" s="1">
        <f t="shared" si="76"/>
        <v>11</v>
      </c>
      <c r="Y84" s="1">
        <f t="shared" si="76"/>
        <v>8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135</v>
      </c>
      <c r="F85" s="1">
        <f>SUM(F2:F83)</f>
        <v>153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9-7-4</v>
      </c>
      <c r="R85" s="1" t="str">
        <f>IF(R84="","0-0-0",CONCATENATE(R84,"-",S84,"-",T84))</f>
        <v>10-12-3</v>
      </c>
      <c r="U85" s="1" t="str">
        <f>IF(U84="","0-0-0",CONCATENATE(U84,"-",V84,"-",W84))</f>
        <v>3-7-3</v>
      </c>
      <c r="X85" s="1" t="str">
        <f>IF(X84="","0-0-0",CONCATENATE(X84,"-",Y84,"-",Z84))</f>
        <v>11-8-6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45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E46" s="1">
        <v>4</v>
      </c>
      <c r="F46" s="1">
        <v>5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10</v>
      </c>
      <c r="K46" s="1">
        <f t="shared" si="31"/>
        <v>4</v>
      </c>
      <c r="L46" s="1">
        <f t="shared" si="32"/>
        <v>9</v>
      </c>
      <c r="M46" s="1">
        <f t="shared" si="33"/>
        <v>3</v>
      </c>
      <c r="N46" s="1">
        <f t="shared" si="34"/>
        <v>3</v>
      </c>
      <c r="O46" s="1">
        <f t="shared" si="35"/>
        <v>12</v>
      </c>
      <c r="P46" s="1">
        <f t="shared" si="36"/>
        <v>6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6</v>
      </c>
      <c r="U46" s="1">
        <f t="shared" si="41"/>
        <v>7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5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3</v>
      </c>
      <c r="AE46" s="1">
        <f t="shared" si="49"/>
        <v>3</v>
      </c>
      <c r="AF46" s="1">
        <f t="shared" si="50"/>
        <v>4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10</v>
      </c>
      <c r="K47" s="1">
        <f t="shared" si="31"/>
        <v>4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12</v>
      </c>
      <c r="P47" s="1">
        <f t="shared" si="36"/>
        <v>6</v>
      </c>
      <c r="Q47" s="1">
        <f t="shared" si="37"/>
        <v>3</v>
      </c>
      <c r="R47" s="1">
        <f t="shared" si="38"/>
        <v>15</v>
      </c>
      <c r="S47" s="1">
        <f t="shared" si="39"/>
        <v>4</v>
      </c>
      <c r="T47" s="1">
        <f t="shared" si="40"/>
        <v>6</v>
      </c>
      <c r="U47" s="1">
        <f t="shared" si="41"/>
        <v>7</v>
      </c>
      <c r="V47" s="1">
        <f t="shared" si="42"/>
        <v>3</v>
      </c>
      <c r="W47" s="1">
        <f t="shared" si="43"/>
        <v>1</v>
      </c>
      <c r="X47" s="1">
        <f t="shared" si="44"/>
        <v>17</v>
      </c>
      <c r="Y47" s="1">
        <f t="shared" si="45"/>
        <v>5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3</v>
      </c>
      <c r="AF47" s="1">
        <f t="shared" si="50"/>
        <v>4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10</v>
      </c>
      <c r="K84" s="1">
        <f t="shared" si="75"/>
        <v>4</v>
      </c>
      <c r="L84" s="1">
        <f t="shared" si="75"/>
        <v>9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12</v>
      </c>
      <c r="P84" s="1">
        <f t="shared" si="76"/>
        <v>6</v>
      </c>
      <c r="Q84" s="1">
        <f t="shared" si="76"/>
        <v>3</v>
      </c>
      <c r="R84" s="1">
        <f t="shared" si="76"/>
        <v>15</v>
      </c>
      <c r="S84" s="1">
        <f t="shared" si="76"/>
        <v>4</v>
      </c>
      <c r="T84" s="1">
        <f t="shared" si="76"/>
        <v>6</v>
      </c>
      <c r="U84" s="1">
        <f t="shared" si="76"/>
        <v>7</v>
      </c>
      <c r="V84" s="1">
        <f t="shared" si="76"/>
        <v>3</v>
      </c>
      <c r="W84" s="1">
        <f t="shared" si="76"/>
        <v>1</v>
      </c>
      <c r="X84" s="1">
        <f t="shared" si="76"/>
        <v>17</v>
      </c>
      <c r="Y84" s="1">
        <f t="shared" si="76"/>
        <v>5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160</v>
      </c>
      <c r="F85" s="1">
        <f>SUM(F2:F83)</f>
        <v>130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12-6-3</v>
      </c>
      <c r="R85" s="1" t="str">
        <f>IF(R84="","0-0-0",CONCATENATE(R84,"-",S84,"-",T84))</f>
        <v>15-4-6</v>
      </c>
      <c r="U85" s="1" t="str">
        <f>IF(U84="","0-0-0",CONCATENATE(U84,"-",V84,"-",W84))</f>
        <v>7-3-1</v>
      </c>
      <c r="X85" s="1" t="str">
        <f>IF(X84="","0-0-0",CONCATENATE(X84,"-",Y84,"-",Z84))</f>
        <v>17-5-4</v>
      </c>
      <c r="AA85" s="1" t="str">
        <f>IF(AA84="","0-0",CONCATENATE(AA84,AB84))</f>
        <v>W1</v>
      </c>
      <c r="AD85" s="1" t="str">
        <f>IF(AD84="","0-0-0",CONCATENATE(AD84,"-",AE84,"-",AF84))</f>
        <v>3-3-4</v>
      </c>
    </row>
    <row r="86" spans="1:33" x14ac:dyDescent="0.25">
      <c r="C86" s="1">
        <f>SUM(C84:C85)</f>
        <v>82</v>
      </c>
      <c r="D86" s="1">
        <f>COUNTA(E2:E83)</f>
        <v>46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26</v>
      </c>
      <c r="J46" s="1">
        <f t="shared" si="30"/>
        <v>15</v>
      </c>
      <c r="K46" s="1">
        <f t="shared" si="31"/>
        <v>7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15</v>
      </c>
      <c r="P46" s="1">
        <f t="shared" si="36"/>
        <v>8</v>
      </c>
      <c r="Q46" s="1">
        <f t="shared" si="37"/>
        <v>1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12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E47" s="1">
        <v>4</v>
      </c>
      <c r="F47" s="1">
        <v>0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15</v>
      </c>
      <c r="K47" s="1">
        <f t="shared" si="31"/>
        <v>7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7</v>
      </c>
      <c r="T47" s="1">
        <f t="shared" si="40"/>
        <v>3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9</v>
      </c>
      <c r="Z47" s="1">
        <f t="shared" si="46"/>
        <v>4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E48" s="1">
        <v>4</v>
      </c>
      <c r="F48" s="1">
        <v>3</v>
      </c>
      <c r="G48" s="1" t="s">
        <v>84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8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15</v>
      </c>
      <c r="K84" s="1">
        <f t="shared" si="75"/>
        <v>8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16</v>
      </c>
      <c r="P84" s="1">
        <f t="shared" si="76"/>
        <v>8</v>
      </c>
      <c r="Q84" s="1">
        <f t="shared" si="76"/>
        <v>1</v>
      </c>
      <c r="R84" s="1">
        <f t="shared" si="76"/>
        <v>12</v>
      </c>
      <c r="S84" s="1">
        <f t="shared" si="76"/>
        <v>7</v>
      </c>
      <c r="T84" s="1">
        <f t="shared" si="76"/>
        <v>3</v>
      </c>
      <c r="U84" s="1">
        <f t="shared" si="76"/>
        <v>8</v>
      </c>
      <c r="V84" s="1">
        <f t="shared" si="76"/>
        <v>3</v>
      </c>
      <c r="W84" s="1">
        <f t="shared" si="76"/>
        <v>2</v>
      </c>
      <c r="X84" s="1">
        <f t="shared" si="76"/>
        <v>14</v>
      </c>
      <c r="Y84" s="1">
        <f t="shared" si="76"/>
        <v>9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149</v>
      </c>
      <c r="F85" s="1">
        <f>SUM(F2:F83)</f>
        <v>145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16-8-1</v>
      </c>
      <c r="R85" s="1" t="str">
        <f>IF(R84="","0-0-0",CONCATENATE(R84,"-",S84,"-",T84))</f>
        <v>12-7-3</v>
      </c>
      <c r="U85" s="1" t="str">
        <f>IF(U84="","0-0-0",CONCATENATE(U84,"-",V84,"-",W84))</f>
        <v>8-3-2</v>
      </c>
      <c r="X85" s="1" t="str">
        <f>IF(X84="","0-0-0",CONCATENATE(X84,"-",Y84,"-",Z84))</f>
        <v>14-9-4</v>
      </c>
      <c r="AA85" s="1" t="str">
        <f>IF(AA84="","0-0",CONCATENATE(AA84,AB84))</f>
        <v>W4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47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5</v>
      </c>
      <c r="L45" s="1">
        <f t="shared" si="32"/>
        <v>6</v>
      </c>
      <c r="M45" s="1">
        <f t="shared" si="33"/>
        <v>0</v>
      </c>
      <c r="N45" s="1">
        <f t="shared" si="34"/>
        <v>2</v>
      </c>
      <c r="O45" s="1">
        <f t="shared" si="35"/>
        <v>11</v>
      </c>
      <c r="P45" s="1">
        <f t="shared" si="36"/>
        <v>5</v>
      </c>
      <c r="Q45" s="1">
        <f t="shared" si="37"/>
        <v>3</v>
      </c>
      <c r="R45" s="1">
        <f t="shared" si="38"/>
        <v>11</v>
      </c>
      <c r="S45" s="1">
        <f t="shared" si="39"/>
        <v>11</v>
      </c>
      <c r="T45" s="1">
        <f t="shared" si="40"/>
        <v>3</v>
      </c>
      <c r="U45" s="1">
        <f t="shared" si="41"/>
        <v>5</v>
      </c>
      <c r="V45" s="1">
        <f t="shared" si="42"/>
        <v>2</v>
      </c>
      <c r="W45" s="1">
        <f t="shared" si="43"/>
        <v>2</v>
      </c>
      <c r="X45" s="1">
        <f t="shared" si="44"/>
        <v>11</v>
      </c>
      <c r="Y45" s="1">
        <f t="shared" si="45"/>
        <v>7</v>
      </c>
      <c r="Z45" s="1">
        <f t="shared" si="46"/>
        <v>3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E46" s="1">
        <v>3</v>
      </c>
      <c r="F46" s="1">
        <v>4</v>
      </c>
      <c r="G46" s="1" t="s">
        <v>84</v>
      </c>
      <c r="H46" s="1" t="s">
        <v>84</v>
      </c>
      <c r="I46" s="1">
        <f t="shared" si="29"/>
        <v>22</v>
      </c>
      <c r="J46" s="1">
        <f t="shared" si="30"/>
        <v>16</v>
      </c>
      <c r="K46" s="1">
        <f t="shared" si="31"/>
        <v>5</v>
      </c>
      <c r="L46" s="1">
        <f t="shared" si="32"/>
        <v>7</v>
      </c>
      <c r="M46" s="1">
        <f t="shared" si="33"/>
        <v>0</v>
      </c>
      <c r="N46" s="1">
        <f t="shared" si="34"/>
        <v>3</v>
      </c>
      <c r="O46" s="1">
        <f t="shared" si="35"/>
        <v>11</v>
      </c>
      <c r="P46" s="1">
        <f t="shared" si="36"/>
        <v>5</v>
      </c>
      <c r="Q46" s="1">
        <f t="shared" si="37"/>
        <v>4</v>
      </c>
      <c r="R46" s="1">
        <f t="shared" si="38"/>
        <v>11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2</v>
      </c>
      <c r="W46" s="1">
        <f t="shared" si="43"/>
        <v>3</v>
      </c>
      <c r="X46" s="1">
        <f t="shared" si="44"/>
        <v>11</v>
      </c>
      <c r="Y46" s="1">
        <f t="shared" si="45"/>
        <v>7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E47" s="1">
        <v>4</v>
      </c>
      <c r="F47" s="1">
        <v>1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5</v>
      </c>
      <c r="L47" s="1">
        <f t="shared" si="32"/>
        <v>7</v>
      </c>
      <c r="M47" s="1">
        <f t="shared" si="33"/>
        <v>0</v>
      </c>
      <c r="N47" s="1">
        <f t="shared" si="34"/>
        <v>3</v>
      </c>
      <c r="O47" s="1">
        <f t="shared" si="35"/>
        <v>11</v>
      </c>
      <c r="P47" s="1">
        <f t="shared" si="36"/>
        <v>5</v>
      </c>
      <c r="Q47" s="1">
        <f t="shared" si="37"/>
        <v>4</v>
      </c>
      <c r="R47" s="1">
        <f t="shared" si="38"/>
        <v>12</v>
      </c>
      <c r="S47" s="1">
        <f t="shared" si="39"/>
        <v>11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3</v>
      </c>
      <c r="X47" s="1">
        <f t="shared" si="44"/>
        <v>12</v>
      </c>
      <c r="Y47" s="1">
        <f t="shared" si="45"/>
        <v>7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16</v>
      </c>
      <c r="K84" s="1">
        <f t="shared" si="75"/>
        <v>5</v>
      </c>
      <c r="L84" s="1">
        <f t="shared" si="75"/>
        <v>7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11</v>
      </c>
      <c r="P84" s="1">
        <f t="shared" si="76"/>
        <v>5</v>
      </c>
      <c r="Q84" s="1">
        <f t="shared" si="76"/>
        <v>4</v>
      </c>
      <c r="R84" s="1">
        <f t="shared" si="76"/>
        <v>12</v>
      </c>
      <c r="S84" s="1">
        <f t="shared" si="76"/>
        <v>11</v>
      </c>
      <c r="T84" s="1">
        <f t="shared" si="76"/>
        <v>3</v>
      </c>
      <c r="U84" s="1">
        <f t="shared" si="76"/>
        <v>5</v>
      </c>
      <c r="V84" s="1">
        <f t="shared" si="76"/>
        <v>2</v>
      </c>
      <c r="W84" s="1">
        <f t="shared" si="76"/>
        <v>3</v>
      </c>
      <c r="X84" s="1">
        <f t="shared" si="76"/>
        <v>12</v>
      </c>
      <c r="Y84" s="1">
        <f t="shared" si="76"/>
        <v>7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156</v>
      </c>
      <c r="F85" s="1">
        <f>SUM(F2:F83)</f>
        <v>153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11-5-4</v>
      </c>
      <c r="R85" s="1" t="str">
        <f>IF(R84="","0-0-0",CONCATENATE(R84,"-",S84,"-",T84))</f>
        <v>12-11-3</v>
      </c>
      <c r="U85" s="1" t="str">
        <f>IF(U84="","0-0-0",CONCATENATE(U84,"-",V84,"-",W84))</f>
        <v>5-2-3</v>
      </c>
      <c r="X85" s="1" t="str">
        <f>IF(X84="","0-0-0",CONCATENATE(X84,"-",Y84,"-",Z84))</f>
        <v>12-7-4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46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E44" s="1">
        <v>2</v>
      </c>
      <c r="F44" s="1">
        <v>6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3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14</v>
      </c>
      <c r="P44" s="1">
        <f t="shared" si="36"/>
        <v>9</v>
      </c>
      <c r="Q44" s="1">
        <f t="shared" si="37"/>
        <v>3</v>
      </c>
      <c r="R44" s="1">
        <f t="shared" si="38"/>
        <v>8</v>
      </c>
      <c r="S44" s="1">
        <f t="shared" si="39"/>
        <v>9</v>
      </c>
      <c r="T44" s="1">
        <f t="shared" si="40"/>
        <v>0</v>
      </c>
      <c r="U44" s="1">
        <f t="shared" si="41"/>
        <v>3</v>
      </c>
      <c r="V44" s="1">
        <f t="shared" si="42"/>
        <v>7</v>
      </c>
      <c r="W44" s="1">
        <f t="shared" si="43"/>
        <v>1</v>
      </c>
      <c r="X44" s="1">
        <f t="shared" si="44"/>
        <v>11</v>
      </c>
      <c r="Y44" s="1">
        <f t="shared" si="45"/>
        <v>12</v>
      </c>
      <c r="Z44" s="1">
        <f t="shared" si="46"/>
        <v>1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E45" s="1">
        <v>3</v>
      </c>
      <c r="F45" s="1">
        <v>2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3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14</v>
      </c>
      <c r="P45" s="1">
        <f t="shared" si="36"/>
        <v>9</v>
      </c>
      <c r="Q45" s="1">
        <f t="shared" si="37"/>
        <v>3</v>
      </c>
      <c r="R45" s="1">
        <f t="shared" si="38"/>
        <v>9</v>
      </c>
      <c r="S45" s="1">
        <f t="shared" si="39"/>
        <v>9</v>
      </c>
      <c r="T45" s="1">
        <f t="shared" si="40"/>
        <v>0</v>
      </c>
      <c r="U45" s="1">
        <f t="shared" si="41"/>
        <v>4</v>
      </c>
      <c r="V45" s="1">
        <f t="shared" si="42"/>
        <v>7</v>
      </c>
      <c r="W45" s="1">
        <f t="shared" si="43"/>
        <v>1</v>
      </c>
      <c r="X45" s="1">
        <f t="shared" si="44"/>
        <v>12</v>
      </c>
      <c r="Y45" s="1">
        <f t="shared" si="45"/>
        <v>12</v>
      </c>
      <c r="Z45" s="1">
        <f t="shared" si="46"/>
        <v>1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E46" s="1">
        <v>4</v>
      </c>
      <c r="F46" s="1">
        <v>3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18</v>
      </c>
      <c r="K46" s="1">
        <f t="shared" si="31"/>
        <v>3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9</v>
      </c>
      <c r="T46" s="1">
        <f t="shared" si="40"/>
        <v>0</v>
      </c>
      <c r="U46" s="1">
        <f t="shared" si="41"/>
        <v>5</v>
      </c>
      <c r="V46" s="1">
        <f t="shared" si="42"/>
        <v>7</v>
      </c>
      <c r="W46" s="1">
        <f t="shared" si="43"/>
        <v>1</v>
      </c>
      <c r="X46" s="1">
        <f t="shared" si="44"/>
        <v>13</v>
      </c>
      <c r="Y46" s="1">
        <f t="shared" si="45"/>
        <v>12</v>
      </c>
      <c r="Z46" s="1">
        <f t="shared" si="46"/>
        <v>1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18</v>
      </c>
      <c r="K84" s="1">
        <f t="shared" si="75"/>
        <v>3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14</v>
      </c>
      <c r="P84" s="1">
        <f t="shared" si="76"/>
        <v>9</v>
      </c>
      <c r="Q84" s="1">
        <f t="shared" si="76"/>
        <v>3</v>
      </c>
      <c r="R84" s="1">
        <f t="shared" si="76"/>
        <v>10</v>
      </c>
      <c r="S84" s="1">
        <f t="shared" si="76"/>
        <v>9</v>
      </c>
      <c r="T84" s="1">
        <f t="shared" si="76"/>
        <v>0</v>
      </c>
      <c r="U84" s="1">
        <f t="shared" si="76"/>
        <v>5</v>
      </c>
      <c r="V84" s="1">
        <f t="shared" si="76"/>
        <v>7</v>
      </c>
      <c r="W84" s="1">
        <f t="shared" si="76"/>
        <v>1</v>
      </c>
      <c r="X84" s="1">
        <f t="shared" si="76"/>
        <v>13</v>
      </c>
      <c r="Y84" s="1">
        <f t="shared" si="76"/>
        <v>12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139</v>
      </c>
      <c r="F85" s="1">
        <f>SUM(F2:F83)</f>
        <v>145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14-9-3</v>
      </c>
      <c r="R85" s="1" t="str">
        <f>IF(R84="","0-0-0",CONCATENATE(R84,"-",S84,"-",T84))</f>
        <v>10-9-0</v>
      </c>
      <c r="U85" s="1" t="str">
        <f>IF(U84="","0-0-0",CONCATENATE(U84,"-",V84,"-",W84))</f>
        <v>5-7-1</v>
      </c>
      <c r="X85" s="1" t="str">
        <f>IF(X84="","0-0-0",CONCATENATE(X84,"-",Y84,"-",Z84))</f>
        <v>13-12-1</v>
      </c>
      <c r="AA85" s="1" t="str">
        <f>IF(AA84="","0-0",CONCATENATE(AA84,AB84))</f>
        <v>W2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45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15</v>
      </c>
      <c r="K44" s="1">
        <f t="shared" si="31"/>
        <v>6</v>
      </c>
      <c r="L44" s="1">
        <f t="shared" si="32"/>
        <v>10</v>
      </c>
      <c r="M44" s="1">
        <f t="shared" si="33"/>
        <v>2</v>
      </c>
      <c r="N44" s="1">
        <f t="shared" si="34"/>
        <v>5</v>
      </c>
      <c r="O44" s="1">
        <f t="shared" si="35"/>
        <v>7</v>
      </c>
      <c r="P44" s="1">
        <f t="shared" si="36"/>
        <v>9</v>
      </c>
      <c r="Q44" s="1">
        <f t="shared" si="37"/>
        <v>5</v>
      </c>
      <c r="R44" s="1">
        <f t="shared" si="38"/>
        <v>11</v>
      </c>
      <c r="S44" s="1">
        <f t="shared" si="39"/>
        <v>6</v>
      </c>
      <c r="T44" s="1">
        <f t="shared" si="40"/>
        <v>5</v>
      </c>
      <c r="U44" s="1">
        <f t="shared" si="41"/>
        <v>4</v>
      </c>
      <c r="V44" s="1">
        <f t="shared" si="42"/>
        <v>1</v>
      </c>
      <c r="W44" s="1">
        <f t="shared" si="43"/>
        <v>5</v>
      </c>
      <c r="X44" s="1">
        <f t="shared" si="44"/>
        <v>12</v>
      </c>
      <c r="Y44" s="1">
        <f t="shared" si="45"/>
        <v>7</v>
      </c>
      <c r="Z44" s="1">
        <f t="shared" si="46"/>
        <v>7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E45" s="1">
        <v>4</v>
      </c>
      <c r="F45" s="1">
        <v>3</v>
      </c>
      <c r="G45" s="1" t="s">
        <v>84</v>
      </c>
      <c r="H45" s="1" t="s">
        <v>84</v>
      </c>
      <c r="I45" s="1">
        <f t="shared" si="29"/>
        <v>19</v>
      </c>
      <c r="J45" s="1">
        <f t="shared" si="30"/>
        <v>15</v>
      </c>
      <c r="K45" s="1">
        <f t="shared" si="31"/>
        <v>7</v>
      </c>
      <c r="L45" s="1">
        <f t="shared" si="32"/>
        <v>10</v>
      </c>
      <c r="M45" s="1">
        <f t="shared" si="33"/>
        <v>3</v>
      </c>
      <c r="N45" s="1">
        <f t="shared" si="34"/>
        <v>5</v>
      </c>
      <c r="O45" s="1">
        <f t="shared" si="35"/>
        <v>7</v>
      </c>
      <c r="P45" s="1">
        <f t="shared" si="36"/>
        <v>9</v>
      </c>
      <c r="Q45" s="1">
        <f t="shared" si="37"/>
        <v>5</v>
      </c>
      <c r="R45" s="1">
        <f t="shared" si="38"/>
        <v>12</v>
      </c>
      <c r="S45" s="1">
        <f t="shared" si="39"/>
        <v>6</v>
      </c>
      <c r="T45" s="1">
        <f t="shared" si="40"/>
        <v>5</v>
      </c>
      <c r="U45" s="1">
        <f t="shared" si="41"/>
        <v>5</v>
      </c>
      <c r="V45" s="1">
        <f t="shared" si="42"/>
        <v>1</v>
      </c>
      <c r="W45" s="1">
        <f t="shared" si="43"/>
        <v>5</v>
      </c>
      <c r="X45" s="1">
        <f t="shared" si="44"/>
        <v>13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E46" s="1">
        <v>1</v>
      </c>
      <c r="F46" s="1">
        <v>3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16</v>
      </c>
      <c r="K46" s="1">
        <f t="shared" si="31"/>
        <v>7</v>
      </c>
      <c r="L46" s="1">
        <f t="shared" si="32"/>
        <v>10</v>
      </c>
      <c r="M46" s="1">
        <f t="shared" si="33"/>
        <v>3</v>
      </c>
      <c r="N46" s="1">
        <f t="shared" si="34"/>
        <v>5</v>
      </c>
      <c r="O46" s="1">
        <f t="shared" si="35"/>
        <v>7</v>
      </c>
      <c r="P46" s="1">
        <f t="shared" si="36"/>
        <v>10</v>
      </c>
      <c r="Q46" s="1">
        <f t="shared" si="37"/>
        <v>5</v>
      </c>
      <c r="R46" s="1">
        <f t="shared" si="38"/>
        <v>12</v>
      </c>
      <c r="S46" s="1">
        <f t="shared" si="39"/>
        <v>6</v>
      </c>
      <c r="T46" s="1">
        <f t="shared" si="40"/>
        <v>5</v>
      </c>
      <c r="U46" s="1">
        <f t="shared" si="41"/>
        <v>5</v>
      </c>
      <c r="V46" s="1">
        <f t="shared" si="42"/>
        <v>1</v>
      </c>
      <c r="W46" s="1">
        <f t="shared" si="43"/>
        <v>5</v>
      </c>
      <c r="X46" s="1">
        <f t="shared" si="44"/>
        <v>13</v>
      </c>
      <c r="Y46" s="1">
        <f t="shared" si="45"/>
        <v>8</v>
      </c>
      <c r="Z46" s="1">
        <f t="shared" si="46"/>
        <v>7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16</v>
      </c>
      <c r="K84" s="1">
        <f t="shared" si="75"/>
        <v>7</v>
      </c>
      <c r="L84" s="1">
        <f t="shared" si="75"/>
        <v>10</v>
      </c>
      <c r="M84" s="1">
        <f t="shared" si="75"/>
        <v>3</v>
      </c>
      <c r="N84" s="1">
        <f t="shared" si="75"/>
        <v>5</v>
      </c>
      <c r="O84" s="1">
        <f t="shared" ref="O84:Z84" si="76">IF(O2="","",MAX(O2:O83))</f>
        <v>7</v>
      </c>
      <c r="P84" s="1">
        <f t="shared" si="76"/>
        <v>10</v>
      </c>
      <c r="Q84" s="1">
        <f t="shared" si="76"/>
        <v>5</v>
      </c>
      <c r="R84" s="1">
        <f t="shared" si="76"/>
        <v>12</v>
      </c>
      <c r="S84" s="1">
        <f t="shared" si="76"/>
        <v>6</v>
      </c>
      <c r="T84" s="1">
        <f t="shared" si="76"/>
        <v>5</v>
      </c>
      <c r="U84" s="1">
        <f t="shared" si="76"/>
        <v>5</v>
      </c>
      <c r="V84" s="1">
        <f t="shared" si="76"/>
        <v>1</v>
      </c>
      <c r="W84" s="1">
        <f t="shared" si="76"/>
        <v>5</v>
      </c>
      <c r="X84" s="1">
        <f t="shared" si="76"/>
        <v>13</v>
      </c>
      <c r="Y84" s="1">
        <f t="shared" si="76"/>
        <v>8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120</v>
      </c>
      <c r="F85" s="1">
        <f>SUM(F2:F83)</f>
        <v>128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7-10-5</v>
      </c>
      <c r="R85" s="1" t="str">
        <f>IF(R84="","0-0-0",CONCATENATE(R84,"-",S84,"-",T84))</f>
        <v>12-6-5</v>
      </c>
      <c r="U85" s="1" t="str">
        <f>IF(U84="","0-0-0",CONCATENATE(U84,"-",V84,"-",W84))</f>
        <v>5-1-5</v>
      </c>
      <c r="X85" s="1" t="str">
        <f>IF(X84="","0-0-0",CONCATENATE(X84,"-",Y84,"-",Z84))</f>
        <v>13-8-7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45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11</v>
      </c>
      <c r="K46" s="1">
        <f t="shared" si="31"/>
        <v>8</v>
      </c>
      <c r="L46" s="1">
        <f t="shared" si="32"/>
        <v>8</v>
      </c>
      <c r="M46" s="1">
        <f t="shared" si="33"/>
        <v>3</v>
      </c>
      <c r="N46" s="1">
        <f t="shared" si="34"/>
        <v>3</v>
      </c>
      <c r="O46" s="1">
        <f t="shared" si="35"/>
        <v>13</v>
      </c>
      <c r="P46" s="1">
        <f t="shared" si="36"/>
        <v>4</v>
      </c>
      <c r="Q46" s="1">
        <f t="shared" si="37"/>
        <v>5</v>
      </c>
      <c r="R46" s="1">
        <f t="shared" si="38"/>
        <v>13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18</v>
      </c>
      <c r="Y46" s="1">
        <f t="shared" si="45"/>
        <v>6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2</v>
      </c>
      <c r="AF46" s="1">
        <f t="shared" si="50"/>
        <v>3</v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26</v>
      </c>
      <c r="J47" s="1">
        <f t="shared" si="30"/>
        <v>11</v>
      </c>
      <c r="K47" s="1">
        <f t="shared" si="31"/>
        <v>8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13</v>
      </c>
      <c r="P47" s="1">
        <f t="shared" si="36"/>
        <v>4</v>
      </c>
      <c r="Q47" s="1">
        <f t="shared" si="37"/>
        <v>6</v>
      </c>
      <c r="R47" s="1">
        <f t="shared" si="38"/>
        <v>13</v>
      </c>
      <c r="S47" s="1">
        <f t="shared" si="39"/>
        <v>7</v>
      </c>
      <c r="T47" s="1">
        <f t="shared" si="40"/>
        <v>3</v>
      </c>
      <c r="U47" s="1">
        <f t="shared" si="41"/>
        <v>7</v>
      </c>
      <c r="V47" s="1">
        <f t="shared" si="42"/>
        <v>3</v>
      </c>
      <c r="W47" s="1">
        <f t="shared" si="43"/>
        <v>2</v>
      </c>
      <c r="X47" s="1">
        <f t="shared" si="44"/>
        <v>18</v>
      </c>
      <c r="Y47" s="1">
        <f t="shared" si="45"/>
        <v>6</v>
      </c>
      <c r="Z47" s="1">
        <f t="shared" si="46"/>
        <v>6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4</v>
      </c>
      <c r="AE47" s="1">
        <f t="shared" si="49"/>
        <v>2</v>
      </c>
      <c r="AF47" s="1">
        <f t="shared" si="50"/>
        <v>4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E48" s="1">
        <v>2</v>
      </c>
      <c r="F48" s="1">
        <v>5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12</v>
      </c>
      <c r="K48" s="1">
        <f t="shared" si="31"/>
        <v>8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13</v>
      </c>
      <c r="P48" s="1">
        <f t="shared" si="36"/>
        <v>5</v>
      </c>
      <c r="Q48" s="1">
        <f t="shared" si="37"/>
        <v>6</v>
      </c>
      <c r="R48" s="1">
        <f t="shared" si="38"/>
        <v>13</v>
      </c>
      <c r="S48" s="1">
        <f t="shared" si="39"/>
        <v>7</v>
      </c>
      <c r="T48" s="1">
        <f t="shared" si="40"/>
        <v>3</v>
      </c>
      <c r="U48" s="1">
        <f t="shared" si="41"/>
        <v>7</v>
      </c>
      <c r="V48" s="1">
        <f t="shared" si="42"/>
        <v>3</v>
      </c>
      <c r="W48" s="1">
        <f t="shared" si="43"/>
        <v>2</v>
      </c>
      <c r="X48" s="1">
        <f t="shared" si="44"/>
        <v>18</v>
      </c>
      <c r="Y48" s="1">
        <f t="shared" si="45"/>
        <v>6</v>
      </c>
      <c r="Z48" s="1">
        <f t="shared" si="46"/>
        <v>6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4</v>
      </c>
      <c r="AE48" s="1">
        <f t="shared" si="49"/>
        <v>2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12</v>
      </c>
      <c r="K84" s="1">
        <f t="shared" si="75"/>
        <v>8</v>
      </c>
      <c r="L84" s="1">
        <f t="shared" si="75"/>
        <v>9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13</v>
      </c>
      <c r="P84" s="1">
        <f t="shared" si="76"/>
        <v>5</v>
      </c>
      <c r="Q84" s="1">
        <f t="shared" si="76"/>
        <v>6</v>
      </c>
      <c r="R84" s="1">
        <f t="shared" si="76"/>
        <v>13</v>
      </c>
      <c r="S84" s="1">
        <f t="shared" si="76"/>
        <v>7</v>
      </c>
      <c r="T84" s="1">
        <f t="shared" si="76"/>
        <v>3</v>
      </c>
      <c r="U84" s="1">
        <f t="shared" si="76"/>
        <v>7</v>
      </c>
      <c r="V84" s="1">
        <f t="shared" si="76"/>
        <v>3</v>
      </c>
      <c r="W84" s="1">
        <f t="shared" si="76"/>
        <v>2</v>
      </c>
      <c r="X84" s="1">
        <f t="shared" si="76"/>
        <v>18</v>
      </c>
      <c r="Y84" s="1">
        <f t="shared" si="76"/>
        <v>6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148</v>
      </c>
      <c r="F85" s="1">
        <f>SUM(F2:F83)</f>
        <v>130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13-5-6</v>
      </c>
      <c r="R85" s="1" t="str">
        <f>IF(R84="","0-0-0",CONCATENATE(R84,"-",S84,"-",T84))</f>
        <v>13-7-3</v>
      </c>
      <c r="U85" s="1" t="str">
        <f>IF(U84="","0-0-0",CONCATENATE(U84,"-",V84,"-",W84))</f>
        <v>7-3-2</v>
      </c>
      <c r="X85" s="1" t="str">
        <f>IF(X84="","0-0-0",CONCATENATE(X84,"-",Y84,"-",Z84))</f>
        <v>18-6-6</v>
      </c>
      <c r="AA85" s="1" t="str">
        <f>IF(AA84="","0-0",CONCATENATE(AA84,AB84))</f>
        <v>L2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47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E45" s="1">
        <v>6</v>
      </c>
      <c r="F45" s="1">
        <v>2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13</v>
      </c>
      <c r="K45" s="1">
        <f t="shared" si="31"/>
        <v>9</v>
      </c>
      <c r="L45" s="1">
        <f t="shared" si="32"/>
        <v>6</v>
      </c>
      <c r="M45" s="1">
        <f t="shared" si="33"/>
        <v>2</v>
      </c>
      <c r="N45" s="1">
        <f t="shared" si="34"/>
        <v>4</v>
      </c>
      <c r="O45" s="1">
        <f t="shared" si="35"/>
        <v>12</v>
      </c>
      <c r="P45" s="1">
        <f t="shared" si="36"/>
        <v>9</v>
      </c>
      <c r="Q45" s="1">
        <f t="shared" si="37"/>
        <v>1</v>
      </c>
      <c r="R45" s="1">
        <f t="shared" si="38"/>
        <v>13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4</v>
      </c>
      <c r="W45" s="1">
        <f t="shared" si="43"/>
        <v>1</v>
      </c>
      <c r="X45" s="1">
        <f t="shared" si="44"/>
        <v>11</v>
      </c>
      <c r="Y45" s="1">
        <f t="shared" si="45"/>
        <v>7</v>
      </c>
      <c r="Z45" s="1">
        <f t="shared" si="46"/>
        <v>6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E46" s="1">
        <v>0</v>
      </c>
      <c r="F46" s="1">
        <v>4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14</v>
      </c>
      <c r="K46" s="1">
        <f t="shared" si="31"/>
        <v>9</v>
      </c>
      <c r="L46" s="1">
        <f t="shared" si="32"/>
        <v>6</v>
      </c>
      <c r="M46" s="1">
        <f t="shared" si="33"/>
        <v>2</v>
      </c>
      <c r="N46" s="1">
        <f t="shared" si="34"/>
        <v>4</v>
      </c>
      <c r="O46" s="1">
        <f t="shared" si="35"/>
        <v>12</v>
      </c>
      <c r="P46" s="1">
        <f t="shared" si="36"/>
        <v>10</v>
      </c>
      <c r="Q46" s="1">
        <f t="shared" si="37"/>
        <v>1</v>
      </c>
      <c r="R46" s="1">
        <f t="shared" si="38"/>
        <v>13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5</v>
      </c>
      <c r="W46" s="1">
        <f t="shared" si="43"/>
        <v>1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14</v>
      </c>
      <c r="K47" s="1">
        <f t="shared" si="31"/>
        <v>9</v>
      </c>
      <c r="L47" s="1">
        <f t="shared" si="32"/>
        <v>6</v>
      </c>
      <c r="M47" s="1">
        <f t="shared" si="33"/>
        <v>2</v>
      </c>
      <c r="N47" s="1">
        <f t="shared" si="34"/>
        <v>4</v>
      </c>
      <c r="O47" s="1">
        <f t="shared" si="35"/>
        <v>13</v>
      </c>
      <c r="P47" s="1">
        <f t="shared" si="36"/>
        <v>10</v>
      </c>
      <c r="Q47" s="1">
        <f t="shared" si="37"/>
        <v>1</v>
      </c>
      <c r="R47" s="1">
        <f t="shared" si="38"/>
        <v>13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5</v>
      </c>
      <c r="W47" s="1">
        <f t="shared" si="43"/>
        <v>1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14</v>
      </c>
      <c r="K84" s="1">
        <f t="shared" si="75"/>
        <v>9</v>
      </c>
      <c r="L84" s="1">
        <f t="shared" si="75"/>
        <v>6</v>
      </c>
      <c r="M84" s="1">
        <f t="shared" si="75"/>
        <v>2</v>
      </c>
      <c r="N84" s="1">
        <f t="shared" si="75"/>
        <v>4</v>
      </c>
      <c r="O84" s="1">
        <f t="shared" ref="O84:Z84" si="76">IF(O2="","",MAX(O2:O83))</f>
        <v>13</v>
      </c>
      <c r="P84" s="1">
        <f t="shared" si="76"/>
        <v>10</v>
      </c>
      <c r="Q84" s="1">
        <f t="shared" si="76"/>
        <v>1</v>
      </c>
      <c r="R84" s="1">
        <f t="shared" si="76"/>
        <v>13</v>
      </c>
      <c r="S84" s="1">
        <f t="shared" si="76"/>
        <v>4</v>
      </c>
      <c r="T84" s="1">
        <f t="shared" si="76"/>
        <v>5</v>
      </c>
      <c r="U84" s="1">
        <f t="shared" si="76"/>
        <v>8</v>
      </c>
      <c r="V84" s="1">
        <f t="shared" si="76"/>
        <v>5</v>
      </c>
      <c r="W84" s="1">
        <f t="shared" si="76"/>
        <v>1</v>
      </c>
      <c r="X84" s="1">
        <f t="shared" si="76"/>
        <v>11</v>
      </c>
      <c r="Y84" s="1">
        <f t="shared" si="76"/>
        <v>8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OTL","",LOOKUP(2,1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157</v>
      </c>
      <c r="F85" s="1">
        <f>SUM(F2:F83)</f>
        <v>151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13-10-1</v>
      </c>
      <c r="R85" s="1" t="str">
        <f>IF(R84="","0-0-0",CONCATENATE(R84,"-",S84,"-",T84))</f>
        <v>13-4-5</v>
      </c>
      <c r="U85" s="1" t="str">
        <f>IF(U84="","0-0-0",CONCATENATE(U84,"-",V84,"-",W84))</f>
        <v>8-5-1</v>
      </c>
      <c r="X85" s="1" t="str">
        <f>IF(X84="","0-0-0",CONCATENATE(X84,"-",Y84,"-",Z84))</f>
        <v>11-8-6</v>
      </c>
      <c r="AA85" s="1" t="str">
        <f>IF(AA84="","0-0",CONCATENATE(AA84,AB84))</f>
        <v>W1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46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E44" s="1">
        <v>2</v>
      </c>
      <c r="F44" s="1">
        <v>1</v>
      </c>
      <c r="G44" s="1" t="s">
        <v>84</v>
      </c>
      <c r="H44" s="1" t="s">
        <v>84</v>
      </c>
      <c r="I44" s="1">
        <f t="shared" si="29"/>
        <v>20</v>
      </c>
      <c r="J44" s="1">
        <f t="shared" si="30"/>
        <v>19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10</v>
      </c>
      <c r="Q44" s="1">
        <f t="shared" si="37"/>
        <v>2</v>
      </c>
      <c r="R44" s="1">
        <f t="shared" si="38"/>
        <v>9</v>
      </c>
      <c r="S44" s="1">
        <f t="shared" si="39"/>
        <v>9</v>
      </c>
      <c r="T44" s="1">
        <f t="shared" si="40"/>
        <v>2</v>
      </c>
      <c r="U44" s="1">
        <f t="shared" si="41"/>
        <v>6</v>
      </c>
      <c r="V44" s="1">
        <f t="shared" si="42"/>
        <v>7</v>
      </c>
      <c r="W44" s="1">
        <f t="shared" si="43"/>
        <v>2</v>
      </c>
      <c r="X44" s="1">
        <f t="shared" si="44"/>
        <v>12</v>
      </c>
      <c r="Y44" s="1">
        <f t="shared" si="45"/>
        <v>10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E45" s="1">
        <v>0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20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11</v>
      </c>
      <c r="Q45" s="1">
        <f t="shared" si="37"/>
        <v>2</v>
      </c>
      <c r="R45" s="1">
        <f t="shared" si="38"/>
        <v>9</v>
      </c>
      <c r="S45" s="1">
        <f t="shared" si="39"/>
        <v>9</v>
      </c>
      <c r="T45" s="1">
        <f t="shared" si="40"/>
        <v>2</v>
      </c>
      <c r="U45" s="1">
        <f t="shared" si="41"/>
        <v>6</v>
      </c>
      <c r="V45" s="1">
        <f t="shared" si="42"/>
        <v>8</v>
      </c>
      <c r="W45" s="1">
        <f t="shared" si="43"/>
        <v>2</v>
      </c>
      <c r="X45" s="1">
        <f t="shared" si="44"/>
        <v>12</v>
      </c>
      <c r="Y45" s="1">
        <f t="shared" si="45"/>
        <v>11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20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12</v>
      </c>
      <c r="P46" s="1">
        <f t="shared" si="36"/>
        <v>11</v>
      </c>
      <c r="Q46" s="1">
        <f t="shared" si="37"/>
        <v>2</v>
      </c>
      <c r="R46" s="1">
        <f t="shared" si="38"/>
        <v>9</v>
      </c>
      <c r="S46" s="1">
        <f t="shared" si="39"/>
        <v>9</v>
      </c>
      <c r="T46" s="1">
        <f t="shared" si="40"/>
        <v>2</v>
      </c>
      <c r="U46" s="1">
        <f t="shared" si="41"/>
        <v>6</v>
      </c>
      <c r="V46" s="1">
        <f t="shared" si="42"/>
        <v>8</v>
      </c>
      <c r="W46" s="1">
        <f t="shared" si="43"/>
        <v>2</v>
      </c>
      <c r="X46" s="1">
        <f t="shared" si="44"/>
        <v>12</v>
      </c>
      <c r="Y46" s="1">
        <f t="shared" si="45"/>
        <v>11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20</v>
      </c>
      <c r="K84" s="1">
        <f t="shared" si="75"/>
        <v>6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12</v>
      </c>
      <c r="P84" s="1">
        <f t="shared" si="76"/>
        <v>11</v>
      </c>
      <c r="Q84" s="1">
        <f t="shared" si="76"/>
        <v>2</v>
      </c>
      <c r="R84" s="1">
        <f t="shared" si="76"/>
        <v>9</v>
      </c>
      <c r="S84" s="1">
        <f t="shared" si="76"/>
        <v>9</v>
      </c>
      <c r="T84" s="1">
        <f t="shared" si="76"/>
        <v>2</v>
      </c>
      <c r="U84" s="1">
        <f t="shared" si="76"/>
        <v>6</v>
      </c>
      <c r="V84" s="1">
        <f t="shared" si="76"/>
        <v>8</v>
      </c>
      <c r="W84" s="1">
        <f t="shared" si="76"/>
        <v>2</v>
      </c>
      <c r="X84" s="1">
        <f t="shared" si="76"/>
        <v>12</v>
      </c>
      <c r="Y84" s="1">
        <f t="shared" si="76"/>
        <v>11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125</v>
      </c>
      <c r="F85" s="1">
        <f>SUM(F2:F83)</f>
        <v>148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12-11-2</v>
      </c>
      <c r="R85" s="1" t="str">
        <f>IF(R84="","0-0-0",CONCATENATE(R84,"-",S84,"-",T84))</f>
        <v>9-9-2</v>
      </c>
      <c r="U85" s="1" t="str">
        <f>IF(U84="","0-0-0",CONCATENATE(U84,"-",V84,"-",W84))</f>
        <v>6-8-2</v>
      </c>
      <c r="X85" s="1" t="str">
        <f>IF(X84="","0-0-0",CONCATENATE(X84,"-",Y84,"-",Z84))</f>
        <v>12-11-3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45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20</v>
      </c>
      <c r="K45" s="1">
        <f t="shared" si="31"/>
        <v>7</v>
      </c>
      <c r="L45" s="1">
        <f t="shared" si="32"/>
        <v>2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8</v>
      </c>
      <c r="Q45" s="1">
        <f t="shared" si="37"/>
        <v>2</v>
      </c>
      <c r="R45" s="1">
        <f t="shared" si="38"/>
        <v>11</v>
      </c>
      <c r="S45" s="1">
        <f t="shared" si="39"/>
        <v>12</v>
      </c>
      <c r="T45" s="1">
        <f t="shared" si="40"/>
        <v>0</v>
      </c>
      <c r="U45" s="1">
        <f t="shared" si="41"/>
        <v>4</v>
      </c>
      <c r="V45" s="1">
        <f t="shared" si="42"/>
        <v>8</v>
      </c>
      <c r="W45" s="1">
        <f t="shared" si="43"/>
        <v>2</v>
      </c>
      <c r="X45" s="1">
        <f t="shared" si="44"/>
        <v>11</v>
      </c>
      <c r="Y45" s="1">
        <f t="shared" si="45"/>
        <v>14</v>
      </c>
      <c r="Z45" s="1">
        <f t="shared" si="46"/>
        <v>2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E46" s="1">
        <v>3</v>
      </c>
      <c r="F46" s="1">
        <v>4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21</v>
      </c>
      <c r="K46" s="1">
        <f t="shared" si="31"/>
        <v>7</v>
      </c>
      <c r="L46" s="1">
        <f t="shared" si="32"/>
        <v>2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13</v>
      </c>
      <c r="T46" s="1">
        <f t="shared" si="40"/>
        <v>0</v>
      </c>
      <c r="U46" s="1">
        <f t="shared" si="41"/>
        <v>4</v>
      </c>
      <c r="V46" s="1">
        <f t="shared" si="42"/>
        <v>8</v>
      </c>
      <c r="W46" s="1">
        <f t="shared" si="43"/>
        <v>2</v>
      </c>
      <c r="X46" s="1">
        <f t="shared" si="44"/>
        <v>11</v>
      </c>
      <c r="Y46" s="1">
        <f t="shared" si="45"/>
        <v>14</v>
      </c>
      <c r="Z46" s="1">
        <f t="shared" si="46"/>
        <v>2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2</v>
      </c>
      <c r="AE46" s="1">
        <f t="shared" si="49"/>
        <v>7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E47" s="1">
        <v>5</v>
      </c>
      <c r="F47" s="1">
        <v>2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21</v>
      </c>
      <c r="K47" s="1">
        <f t="shared" si="31"/>
        <v>7</v>
      </c>
      <c r="L47" s="1">
        <f t="shared" si="32"/>
        <v>2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8</v>
      </c>
      <c r="Q47" s="1">
        <f t="shared" si="37"/>
        <v>2</v>
      </c>
      <c r="R47" s="1">
        <f t="shared" si="38"/>
        <v>12</v>
      </c>
      <c r="S47" s="1">
        <f t="shared" si="39"/>
        <v>13</v>
      </c>
      <c r="T47" s="1">
        <f t="shared" si="40"/>
        <v>0</v>
      </c>
      <c r="U47" s="1">
        <f t="shared" si="41"/>
        <v>4</v>
      </c>
      <c r="V47" s="1">
        <f t="shared" si="42"/>
        <v>8</v>
      </c>
      <c r="W47" s="1">
        <f t="shared" si="43"/>
        <v>2</v>
      </c>
      <c r="X47" s="1">
        <f t="shared" si="44"/>
        <v>11</v>
      </c>
      <c r="Y47" s="1">
        <f t="shared" si="45"/>
        <v>14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21</v>
      </c>
      <c r="K84" s="1">
        <f t="shared" si="75"/>
        <v>7</v>
      </c>
      <c r="L84" s="1">
        <f t="shared" si="75"/>
        <v>2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11</v>
      </c>
      <c r="P84" s="1">
        <f t="shared" si="76"/>
        <v>8</v>
      </c>
      <c r="Q84" s="1">
        <f t="shared" si="76"/>
        <v>2</v>
      </c>
      <c r="R84" s="1">
        <f t="shared" si="76"/>
        <v>12</v>
      </c>
      <c r="S84" s="1">
        <f t="shared" si="76"/>
        <v>13</v>
      </c>
      <c r="T84" s="1">
        <f t="shared" si="76"/>
        <v>0</v>
      </c>
      <c r="U84" s="1">
        <f t="shared" si="76"/>
        <v>4</v>
      </c>
      <c r="V84" s="1">
        <f t="shared" si="76"/>
        <v>8</v>
      </c>
      <c r="W84" s="1">
        <f t="shared" si="76"/>
        <v>2</v>
      </c>
      <c r="X84" s="1">
        <f t="shared" si="76"/>
        <v>11</v>
      </c>
      <c r="Y84" s="1">
        <f t="shared" si="76"/>
        <v>14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123</v>
      </c>
      <c r="F85" s="1">
        <f>SUM(F2:F83)</f>
        <v>143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11-8-2</v>
      </c>
      <c r="R85" s="1" t="str">
        <f>IF(R84="","0-0-0",CONCATENATE(R84,"-",S84,"-",T84))</f>
        <v>12-13-0</v>
      </c>
      <c r="U85" s="1" t="str">
        <f>IF(U84="","0-0-0",CONCATENATE(U84,"-",V84,"-",W84))</f>
        <v>4-8-2</v>
      </c>
      <c r="X85" s="1" t="str">
        <f>IF(X84="","0-0-0",CONCATENATE(X84,"-",Y84,"-",Z84))</f>
        <v>11-14-2</v>
      </c>
      <c r="AA85" s="1" t="str">
        <f>IF(AA84="","0-0",CONCATENATE(AA84,AB84))</f>
        <v>W1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46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E45" s="1">
        <v>1</v>
      </c>
      <c r="F45" s="1">
        <v>2</v>
      </c>
      <c r="G45" s="1" t="s">
        <v>84</v>
      </c>
      <c r="H45" s="1" t="s">
        <v>84</v>
      </c>
      <c r="I45" s="1">
        <f t="shared" si="29"/>
        <v>24</v>
      </c>
      <c r="J45" s="1">
        <f t="shared" si="30"/>
        <v>15</v>
      </c>
      <c r="K45" s="1">
        <f t="shared" si="31"/>
        <v>8</v>
      </c>
      <c r="L45" s="1">
        <f t="shared" si="32"/>
        <v>5</v>
      </c>
      <c r="M45" s="1">
        <f t="shared" si="33"/>
        <v>4</v>
      </c>
      <c r="N45" s="1">
        <f t="shared" si="34"/>
        <v>5</v>
      </c>
      <c r="O45" s="1">
        <f t="shared" si="35"/>
        <v>14</v>
      </c>
      <c r="P45" s="1">
        <f t="shared" si="36"/>
        <v>8</v>
      </c>
      <c r="Q45" s="1">
        <f t="shared" si="37"/>
        <v>2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5</v>
      </c>
      <c r="W45" s="1">
        <f t="shared" si="43"/>
        <v>2</v>
      </c>
      <c r="X45" s="1">
        <f t="shared" si="44"/>
        <v>14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25</v>
      </c>
      <c r="J46" s="1">
        <f t="shared" si="30"/>
        <v>15</v>
      </c>
      <c r="K46" s="1">
        <f t="shared" si="31"/>
        <v>9</v>
      </c>
      <c r="L46" s="1">
        <f t="shared" si="32"/>
        <v>5</v>
      </c>
      <c r="M46" s="1">
        <f t="shared" si="33"/>
        <v>4</v>
      </c>
      <c r="N46" s="1">
        <f t="shared" si="34"/>
        <v>5</v>
      </c>
      <c r="O46" s="1">
        <f t="shared" si="35"/>
        <v>14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5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15</v>
      </c>
      <c r="K84" s="1">
        <f t="shared" si="75"/>
        <v>9</v>
      </c>
      <c r="L84" s="1">
        <f t="shared" si="75"/>
        <v>5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14</v>
      </c>
      <c r="P84" s="1">
        <f t="shared" si="76"/>
        <v>8</v>
      </c>
      <c r="Q84" s="1">
        <f t="shared" si="76"/>
        <v>2</v>
      </c>
      <c r="R84" s="1">
        <f t="shared" si="76"/>
        <v>11</v>
      </c>
      <c r="S84" s="1">
        <f t="shared" si="76"/>
        <v>7</v>
      </c>
      <c r="T84" s="1">
        <f t="shared" si="76"/>
        <v>3</v>
      </c>
      <c r="U84" s="1">
        <f t="shared" si="76"/>
        <v>7</v>
      </c>
      <c r="V84" s="1">
        <f t="shared" si="76"/>
        <v>5</v>
      </c>
      <c r="W84" s="1">
        <f t="shared" si="76"/>
        <v>2</v>
      </c>
      <c r="X84" s="1">
        <f t="shared" si="76"/>
        <v>14</v>
      </c>
      <c r="Y84" s="1">
        <f t="shared" si="76"/>
        <v>9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134</v>
      </c>
      <c r="F85" s="1">
        <f>SUM(F2:F83)</f>
        <v>125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14-8-2</v>
      </c>
      <c r="R85" s="1" t="str">
        <f>IF(R84="","0-0-0",CONCATENATE(R84,"-",S84,"-",T84))</f>
        <v>11-7-3</v>
      </c>
      <c r="U85" s="1" t="str">
        <f>IF(U84="","0-0-0",CONCATENATE(U84,"-",V84,"-",W84))</f>
        <v>7-5-2</v>
      </c>
      <c r="X85" s="1" t="str">
        <f>IF(X84="","0-0-0",CONCATENATE(X84,"-",Y84,"-",Z84))</f>
        <v>14-9-4</v>
      </c>
      <c r="AA85" s="1" t="str">
        <f>IF(AA84="","0-0",CONCATENATE(AA84,AB84))</f>
        <v>W1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45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20</v>
      </c>
      <c r="J46" s="1">
        <f t="shared" si="30"/>
        <v>19</v>
      </c>
      <c r="K46" s="1">
        <f t="shared" si="31"/>
        <v>7</v>
      </c>
      <c r="L46" s="1">
        <f t="shared" si="32"/>
        <v>6</v>
      </c>
      <c r="M46" s="1">
        <f t="shared" si="33"/>
        <v>2</v>
      </c>
      <c r="N46" s="1">
        <f t="shared" si="34"/>
        <v>0</v>
      </c>
      <c r="O46" s="1">
        <f t="shared" si="35"/>
        <v>6</v>
      </c>
      <c r="P46" s="1">
        <f t="shared" si="36"/>
        <v>11</v>
      </c>
      <c r="Q46" s="1">
        <f t="shared" si="37"/>
        <v>4</v>
      </c>
      <c r="R46" s="1">
        <f t="shared" si="38"/>
        <v>14</v>
      </c>
      <c r="S46" s="1">
        <f t="shared" si="39"/>
        <v>8</v>
      </c>
      <c r="T46" s="1">
        <f t="shared" si="40"/>
        <v>2</v>
      </c>
      <c r="U46" s="1">
        <f t="shared" si="41"/>
        <v>5</v>
      </c>
      <c r="V46" s="1">
        <f t="shared" si="42"/>
        <v>6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E47" s="1">
        <v>2</v>
      </c>
      <c r="F47" s="1">
        <v>10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20</v>
      </c>
      <c r="K47" s="1">
        <f t="shared" si="31"/>
        <v>7</v>
      </c>
      <c r="L47" s="1">
        <f t="shared" si="32"/>
        <v>6</v>
      </c>
      <c r="M47" s="1">
        <f t="shared" si="33"/>
        <v>2</v>
      </c>
      <c r="N47" s="1">
        <f t="shared" si="34"/>
        <v>0</v>
      </c>
      <c r="O47" s="1">
        <f t="shared" si="35"/>
        <v>6</v>
      </c>
      <c r="P47" s="1">
        <f t="shared" si="36"/>
        <v>11</v>
      </c>
      <c r="Q47" s="1">
        <f t="shared" si="37"/>
        <v>4</v>
      </c>
      <c r="R47" s="1">
        <f t="shared" si="38"/>
        <v>14</v>
      </c>
      <c r="S47" s="1">
        <f t="shared" si="39"/>
        <v>9</v>
      </c>
      <c r="T47" s="1">
        <f t="shared" si="40"/>
        <v>2</v>
      </c>
      <c r="U47" s="1">
        <f t="shared" si="41"/>
        <v>5</v>
      </c>
      <c r="V47" s="1">
        <f t="shared" si="42"/>
        <v>6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2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3</v>
      </c>
      <c r="AE47" s="1">
        <f t="shared" si="49"/>
        <v>5</v>
      </c>
      <c r="AF47" s="1">
        <f t="shared" si="50"/>
        <v>2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21</v>
      </c>
      <c r="K48" s="1">
        <f t="shared" si="31"/>
        <v>7</v>
      </c>
      <c r="L48" s="1">
        <f t="shared" si="32"/>
        <v>6</v>
      </c>
      <c r="M48" s="1">
        <f t="shared" si="33"/>
        <v>2</v>
      </c>
      <c r="N48" s="1">
        <f t="shared" si="34"/>
        <v>0</v>
      </c>
      <c r="O48" s="1">
        <f t="shared" si="35"/>
        <v>6</v>
      </c>
      <c r="P48" s="1">
        <f t="shared" si="36"/>
        <v>12</v>
      </c>
      <c r="Q48" s="1">
        <f t="shared" si="37"/>
        <v>4</v>
      </c>
      <c r="R48" s="1">
        <f t="shared" si="38"/>
        <v>14</v>
      </c>
      <c r="S48" s="1">
        <f t="shared" si="39"/>
        <v>9</v>
      </c>
      <c r="T48" s="1">
        <f t="shared" si="40"/>
        <v>2</v>
      </c>
      <c r="U48" s="1">
        <f t="shared" si="41"/>
        <v>5</v>
      </c>
      <c r="V48" s="1">
        <f t="shared" si="42"/>
        <v>6</v>
      </c>
      <c r="W48" s="1">
        <f t="shared" si="43"/>
        <v>1</v>
      </c>
      <c r="X48" s="1">
        <f t="shared" si="44"/>
        <v>13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4</v>
      </c>
      <c r="AC48" s="1" t="str">
        <f t="shared" si="28"/>
        <v>L</v>
      </c>
      <c r="AD48" s="1">
        <f t="shared" si="48"/>
        <v>2</v>
      </c>
      <c r="AE48" s="1">
        <f t="shared" si="49"/>
        <v>6</v>
      </c>
      <c r="AF48" s="1">
        <f t="shared" si="50"/>
        <v>2</v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21</v>
      </c>
      <c r="K84" s="1">
        <f t="shared" si="75"/>
        <v>7</v>
      </c>
      <c r="L84" s="1">
        <f t="shared" si="75"/>
        <v>6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12</v>
      </c>
      <c r="Q84" s="1">
        <f t="shared" si="76"/>
        <v>4</v>
      </c>
      <c r="R84" s="1">
        <f t="shared" si="76"/>
        <v>14</v>
      </c>
      <c r="S84" s="1">
        <f t="shared" si="76"/>
        <v>9</v>
      </c>
      <c r="T84" s="1">
        <f t="shared" si="76"/>
        <v>2</v>
      </c>
      <c r="U84" s="1">
        <f t="shared" si="76"/>
        <v>5</v>
      </c>
      <c r="V84" s="1">
        <f t="shared" si="76"/>
        <v>6</v>
      </c>
      <c r="W84" s="1">
        <f t="shared" si="76"/>
        <v>1</v>
      </c>
      <c r="X84" s="1">
        <f t="shared" si="76"/>
        <v>13</v>
      </c>
      <c r="Y84" s="1">
        <f t="shared" si="76"/>
        <v>10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122</v>
      </c>
      <c r="F85" s="1">
        <f>SUM(F2:F83)</f>
        <v>139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6-12-4</v>
      </c>
      <c r="R85" s="1" t="str">
        <f>IF(R84="","0-0-0",CONCATENATE(R84,"-",S84,"-",T84))</f>
        <v>14-9-2</v>
      </c>
      <c r="U85" s="1" t="str">
        <f>IF(U84="","0-0-0",CONCATENATE(U84,"-",V84,"-",W84))</f>
        <v>5-6-1</v>
      </c>
      <c r="X85" s="1" t="str">
        <f>IF(X84="","0-0-0",CONCATENATE(X84,"-",Y84,"-",Z84))</f>
        <v>13-10-2</v>
      </c>
      <c r="AA85" s="1" t="str">
        <f>IF(AA84="","0-0",CONCATENATE(AA84,AB84))</f>
        <v>L4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47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E44" s="1">
        <v>2</v>
      </c>
      <c r="F44" s="1">
        <v>8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5</v>
      </c>
      <c r="L44" s="1">
        <f t="shared" si="32"/>
        <v>5</v>
      </c>
      <c r="M44" s="1">
        <f t="shared" si="33"/>
        <v>3</v>
      </c>
      <c r="N44" s="1">
        <f t="shared" si="34"/>
        <v>0</v>
      </c>
      <c r="O44" s="1">
        <f t="shared" si="35"/>
        <v>10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5</v>
      </c>
      <c r="V44" s="1">
        <f t="shared" si="42"/>
        <v>4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3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E45" s="1">
        <v>2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19</v>
      </c>
      <c r="K45" s="1">
        <f t="shared" si="31"/>
        <v>5</v>
      </c>
      <c r="L45" s="1">
        <f t="shared" si="32"/>
        <v>5</v>
      </c>
      <c r="M45" s="1">
        <f t="shared" si="33"/>
        <v>3</v>
      </c>
      <c r="N45" s="1">
        <f t="shared" si="34"/>
        <v>0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5</v>
      </c>
      <c r="V45" s="1">
        <f t="shared" si="42"/>
        <v>5</v>
      </c>
      <c r="W45" s="1">
        <f t="shared" si="43"/>
        <v>3</v>
      </c>
      <c r="X45" s="1">
        <f t="shared" si="44"/>
        <v>11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19</v>
      </c>
      <c r="K84" s="1">
        <f t="shared" si="75"/>
        <v>5</v>
      </c>
      <c r="L84" s="1">
        <f t="shared" si="75"/>
        <v>5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9</v>
      </c>
      <c r="Q84" s="1">
        <f t="shared" si="76"/>
        <v>3</v>
      </c>
      <c r="R84" s="1">
        <f t="shared" si="76"/>
        <v>10</v>
      </c>
      <c r="S84" s="1">
        <f t="shared" si="76"/>
        <v>10</v>
      </c>
      <c r="T84" s="1">
        <f t="shared" si="76"/>
        <v>2</v>
      </c>
      <c r="U84" s="1">
        <f t="shared" si="76"/>
        <v>5</v>
      </c>
      <c r="V84" s="1">
        <f t="shared" si="76"/>
        <v>5</v>
      </c>
      <c r="W84" s="1">
        <f t="shared" si="76"/>
        <v>3</v>
      </c>
      <c r="X84" s="1">
        <f t="shared" si="76"/>
        <v>11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141</v>
      </c>
      <c r="F85" s="1">
        <f>SUM(F2:F83)</f>
        <v>148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10-9-3</v>
      </c>
      <c r="R85" s="1" t="str">
        <f>IF(R84="","0-0-0",CONCATENATE(R84,"-",S84,"-",T84))</f>
        <v>10-10-2</v>
      </c>
      <c r="U85" s="1" t="str">
        <f>IF(U84="","0-0-0",CONCATENATE(U84,"-",V84,"-",W84))</f>
        <v>5-5-3</v>
      </c>
      <c r="X85" s="1" t="str">
        <f>IF(X84="","0-0-0",CONCATENATE(X84,"-",Y84,"-",Z84))</f>
        <v>11-9-3</v>
      </c>
      <c r="AA85" s="1" t="str">
        <f>IF(AA84="","0-0",CONCATENATE(AA84,AB84))</f>
        <v>L4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44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E43" s="1">
        <v>1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12</v>
      </c>
      <c r="K43" s="1">
        <f t="shared" si="31"/>
        <v>7</v>
      </c>
      <c r="L43" s="1">
        <f t="shared" si="32"/>
        <v>8</v>
      </c>
      <c r="M43" s="1">
        <f t="shared" si="33"/>
        <v>5</v>
      </c>
      <c r="N43" s="1">
        <f t="shared" si="34"/>
        <v>3</v>
      </c>
      <c r="O43" s="1">
        <f t="shared" si="35"/>
        <v>12</v>
      </c>
      <c r="P43" s="1">
        <f t="shared" si="36"/>
        <v>5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5</v>
      </c>
      <c r="V43" s="1">
        <f t="shared" si="42"/>
        <v>1</v>
      </c>
      <c r="W43" s="1">
        <f t="shared" si="43"/>
        <v>4</v>
      </c>
      <c r="X43" s="1">
        <f t="shared" si="44"/>
        <v>10</v>
      </c>
      <c r="Y43" s="1">
        <f t="shared" si="45"/>
        <v>6</v>
      </c>
      <c r="Z43" s="1">
        <f t="shared" si="46"/>
        <v>6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E44" s="1">
        <v>2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13</v>
      </c>
      <c r="K44" s="1">
        <f t="shared" si="31"/>
        <v>7</v>
      </c>
      <c r="L44" s="1">
        <f t="shared" si="32"/>
        <v>8</v>
      </c>
      <c r="M44" s="1">
        <f t="shared" si="33"/>
        <v>5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5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5</v>
      </c>
      <c r="V44" s="1">
        <f t="shared" si="42"/>
        <v>1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14</v>
      </c>
      <c r="K45" s="1">
        <f t="shared" si="31"/>
        <v>7</v>
      </c>
      <c r="L45" s="1">
        <f t="shared" si="32"/>
        <v>8</v>
      </c>
      <c r="M45" s="1">
        <f t="shared" si="33"/>
        <v>5</v>
      </c>
      <c r="N45" s="1">
        <f t="shared" si="34"/>
        <v>3</v>
      </c>
      <c r="O45" s="1">
        <f t="shared" si="35"/>
        <v>12</v>
      </c>
      <c r="P45" s="1">
        <f t="shared" si="36"/>
        <v>7</v>
      </c>
      <c r="Q45" s="1">
        <f t="shared" si="37"/>
        <v>5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5</v>
      </c>
      <c r="V45" s="1">
        <f t="shared" si="42"/>
        <v>1</v>
      </c>
      <c r="W45" s="1">
        <f t="shared" si="43"/>
        <v>4</v>
      </c>
      <c r="X45" s="1">
        <f t="shared" si="44"/>
        <v>10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14</v>
      </c>
      <c r="K84" s="1">
        <f t="shared" si="75"/>
        <v>7</v>
      </c>
      <c r="L84" s="1">
        <f t="shared" si="75"/>
        <v>8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12</v>
      </c>
      <c r="P84" s="1">
        <f t="shared" si="76"/>
        <v>7</v>
      </c>
      <c r="Q84" s="1">
        <f t="shared" si="76"/>
        <v>5</v>
      </c>
      <c r="R84" s="1">
        <f t="shared" si="76"/>
        <v>10</v>
      </c>
      <c r="S84" s="1">
        <f t="shared" si="76"/>
        <v>7</v>
      </c>
      <c r="T84" s="1">
        <f t="shared" si="76"/>
        <v>3</v>
      </c>
      <c r="U84" s="1">
        <f t="shared" si="76"/>
        <v>5</v>
      </c>
      <c r="V84" s="1">
        <f t="shared" si="76"/>
        <v>1</v>
      </c>
      <c r="W84" s="1">
        <f t="shared" si="76"/>
        <v>4</v>
      </c>
      <c r="X84" s="1">
        <f t="shared" si="76"/>
        <v>10</v>
      </c>
      <c r="Y84" s="1">
        <f t="shared" si="76"/>
        <v>8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133</v>
      </c>
      <c r="F85" s="1">
        <f>SUM(F2:F83)</f>
        <v>132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12-7-5</v>
      </c>
      <c r="R85" s="1" t="str">
        <f>IF(R84="","0-0-0",CONCATENATE(R84,"-",S84,"-",T84))</f>
        <v>10-7-3</v>
      </c>
      <c r="U85" s="1" t="str">
        <f>IF(U84="","0-0-0",CONCATENATE(U84,"-",V84,"-",W84))</f>
        <v>5-1-4</v>
      </c>
      <c r="X85" s="1" t="str">
        <f>IF(X84="","0-0-0",CONCATENATE(X84,"-",Y84,"-",Z84))</f>
        <v>10-8-6</v>
      </c>
      <c r="AA85" s="1" t="str">
        <f>IF(AA84="","0-0",CONCATENATE(AA84,AB84))</f>
        <v>L3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44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12</v>
      </c>
      <c r="K43" s="1">
        <f t="shared" si="31"/>
        <v>4</v>
      </c>
      <c r="L43" s="1">
        <f t="shared" si="32"/>
        <v>9</v>
      </c>
      <c r="M43" s="1">
        <f t="shared" si="33"/>
        <v>1</v>
      </c>
      <c r="N43" s="1">
        <f t="shared" si="34"/>
        <v>5</v>
      </c>
      <c r="O43" s="1">
        <f t="shared" si="35"/>
        <v>10</v>
      </c>
      <c r="P43" s="1">
        <f t="shared" si="36"/>
        <v>6</v>
      </c>
      <c r="Q43" s="1">
        <f t="shared" si="37"/>
        <v>6</v>
      </c>
      <c r="R43" s="1">
        <f t="shared" si="38"/>
        <v>11</v>
      </c>
      <c r="S43" s="1">
        <f t="shared" si="39"/>
        <v>6</v>
      </c>
      <c r="T43" s="1">
        <f t="shared" si="40"/>
        <v>3</v>
      </c>
      <c r="U43" s="1">
        <f t="shared" si="41"/>
        <v>8</v>
      </c>
      <c r="V43" s="1">
        <f t="shared" si="42"/>
        <v>1</v>
      </c>
      <c r="W43" s="1">
        <f t="shared" si="43"/>
        <v>3</v>
      </c>
      <c r="X43" s="1">
        <f t="shared" si="44"/>
        <v>14</v>
      </c>
      <c r="Y43" s="1">
        <f t="shared" si="45"/>
        <v>7</v>
      </c>
      <c r="Z43" s="1">
        <f t="shared" si="46"/>
        <v>3</v>
      </c>
      <c r="AA43" s="1" t="str">
        <f t="shared" si="27"/>
        <v>W</v>
      </c>
      <c r="AB43" s="1">
        <f t="shared" si="47"/>
        <v>6</v>
      </c>
      <c r="AC43" s="1" t="str">
        <f t="shared" si="28"/>
        <v>W</v>
      </c>
      <c r="AD43" s="1">
        <f t="shared" si="24"/>
        <v>7</v>
      </c>
      <c r="AE43" s="1">
        <f t="shared" si="25"/>
        <v>3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E44" s="1">
        <v>1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13</v>
      </c>
      <c r="K44" s="1">
        <f t="shared" si="31"/>
        <v>4</v>
      </c>
      <c r="L44" s="1">
        <f t="shared" si="32"/>
        <v>9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7</v>
      </c>
      <c r="Q44" s="1">
        <f t="shared" si="37"/>
        <v>6</v>
      </c>
      <c r="R44" s="1">
        <f t="shared" si="38"/>
        <v>11</v>
      </c>
      <c r="S44" s="1">
        <f t="shared" si="39"/>
        <v>6</v>
      </c>
      <c r="T44" s="1">
        <f t="shared" si="40"/>
        <v>3</v>
      </c>
      <c r="U44" s="1">
        <f t="shared" si="41"/>
        <v>8</v>
      </c>
      <c r="V44" s="1">
        <f t="shared" si="42"/>
        <v>1</v>
      </c>
      <c r="W44" s="1">
        <f t="shared" si="43"/>
        <v>3</v>
      </c>
      <c r="X44" s="1">
        <f t="shared" si="44"/>
        <v>14</v>
      </c>
      <c r="Y44" s="1">
        <f t="shared" si="45"/>
        <v>7</v>
      </c>
      <c r="Z44" s="1">
        <f t="shared" si="46"/>
        <v>3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E45" s="1">
        <v>0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14</v>
      </c>
      <c r="K45" s="1">
        <f t="shared" si="31"/>
        <v>4</v>
      </c>
      <c r="L45" s="1">
        <f t="shared" si="32"/>
        <v>9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7</v>
      </c>
      <c r="Q45" s="1">
        <f t="shared" si="37"/>
        <v>6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8</v>
      </c>
      <c r="V45" s="1">
        <f t="shared" si="42"/>
        <v>1</v>
      </c>
      <c r="W45" s="1">
        <f t="shared" si="43"/>
        <v>3</v>
      </c>
      <c r="X45" s="1">
        <f t="shared" si="44"/>
        <v>14</v>
      </c>
      <c r="Y45" s="1">
        <f t="shared" si="45"/>
        <v>8</v>
      </c>
      <c r="Z45" s="1">
        <f t="shared" si="46"/>
        <v>3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7</v>
      </c>
      <c r="AE45" s="1">
        <f t="shared" si="49"/>
        <v>3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14</v>
      </c>
      <c r="K84" s="1">
        <f t="shared" si="75"/>
        <v>4</v>
      </c>
      <c r="L84" s="1">
        <f t="shared" si="75"/>
        <v>9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10</v>
      </c>
      <c r="P84" s="1">
        <f t="shared" si="76"/>
        <v>7</v>
      </c>
      <c r="Q84" s="1">
        <f t="shared" si="76"/>
        <v>6</v>
      </c>
      <c r="R84" s="1">
        <f t="shared" si="76"/>
        <v>11</v>
      </c>
      <c r="S84" s="1">
        <f t="shared" si="76"/>
        <v>7</v>
      </c>
      <c r="T84" s="1">
        <f t="shared" si="76"/>
        <v>3</v>
      </c>
      <c r="U84" s="1">
        <f t="shared" si="76"/>
        <v>8</v>
      </c>
      <c r="V84" s="1">
        <f t="shared" si="76"/>
        <v>1</v>
      </c>
      <c r="W84" s="1">
        <f t="shared" si="76"/>
        <v>3</v>
      </c>
      <c r="X84" s="1">
        <f t="shared" si="76"/>
        <v>14</v>
      </c>
      <c r="Y84" s="1">
        <f t="shared" si="76"/>
        <v>8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140</v>
      </c>
      <c r="F85" s="1">
        <f>SUM(F2:F83)</f>
        <v>135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10-7-6</v>
      </c>
      <c r="R85" s="1" t="str">
        <f>IF(R84="","0-0-0",CONCATENATE(R84,"-",S84,"-",T84))</f>
        <v>11-7-3</v>
      </c>
      <c r="U85" s="1" t="str">
        <f>IF(U84="","0-0-0",CONCATENATE(U84,"-",V84,"-",W84))</f>
        <v>8-1-3</v>
      </c>
      <c r="X85" s="1" t="str">
        <f>IF(X84="","0-0-0",CONCATENATE(X84,"-",Y84,"-",Z84))</f>
        <v>14-8-3</v>
      </c>
      <c r="AA85" s="1" t="str">
        <f>IF(AA84="","0-0",CONCATENATE(AA84,AB84))</f>
        <v>L2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44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E45" s="1">
        <v>5</v>
      </c>
      <c r="F45" s="1">
        <v>4</v>
      </c>
      <c r="G45" s="1" t="s">
        <v>84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11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0</v>
      </c>
      <c r="U45" s="1">
        <f t="shared" si="41"/>
        <v>7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10</v>
      </c>
      <c r="Z45" s="1">
        <f t="shared" si="46"/>
        <v>2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E46" s="1">
        <v>2</v>
      </c>
      <c r="F46" s="1">
        <v>7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19</v>
      </c>
      <c r="K46" s="1">
        <f t="shared" si="31"/>
        <v>11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13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0</v>
      </c>
      <c r="U46" s="1">
        <f t="shared" si="41"/>
        <v>7</v>
      </c>
      <c r="V46" s="1">
        <f t="shared" si="42"/>
        <v>7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19</v>
      </c>
      <c r="K84" s="1">
        <f t="shared" si="75"/>
        <v>11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13</v>
      </c>
      <c r="P84" s="1">
        <f t="shared" si="76"/>
        <v>9</v>
      </c>
      <c r="Q84" s="1">
        <f t="shared" si="76"/>
        <v>3</v>
      </c>
      <c r="R84" s="1">
        <f t="shared" si="76"/>
        <v>10</v>
      </c>
      <c r="S84" s="1">
        <f t="shared" si="76"/>
        <v>10</v>
      </c>
      <c r="T84" s="1">
        <f t="shared" si="76"/>
        <v>0</v>
      </c>
      <c r="U84" s="1">
        <f t="shared" si="76"/>
        <v>7</v>
      </c>
      <c r="V84" s="1">
        <f t="shared" si="76"/>
        <v>7</v>
      </c>
      <c r="W84" s="1">
        <f t="shared" si="76"/>
        <v>2</v>
      </c>
      <c r="X84" s="1">
        <f t="shared" si="76"/>
        <v>15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143</v>
      </c>
      <c r="F85" s="1">
        <f>SUM(F2:F83)</f>
        <v>162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13-9-3</v>
      </c>
      <c r="R85" s="1" t="str">
        <f>IF(R84="","0-0-0",CONCATENATE(R84,"-",S84,"-",T84))</f>
        <v>10-10-0</v>
      </c>
      <c r="U85" s="1" t="str">
        <f>IF(U84="","0-0-0",CONCATENATE(U84,"-",V84,"-",W84))</f>
        <v>7-7-2</v>
      </c>
      <c r="X85" s="1" t="str">
        <f>IF(X84="","0-0-0",CONCATENATE(X84,"-",Y84,"-",Z84))</f>
        <v>15-11-2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45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E43" s="1">
        <v>2</v>
      </c>
      <c r="F43" s="1">
        <v>3</v>
      </c>
      <c r="G43" s="1" t="s">
        <v>84</v>
      </c>
      <c r="H43" s="1" t="s">
        <v>83</v>
      </c>
      <c r="I43" s="1">
        <f t="shared" si="29"/>
        <v>20</v>
      </c>
      <c r="J43" s="1">
        <f t="shared" si="30"/>
        <v>14</v>
      </c>
      <c r="K43" s="1">
        <f t="shared" si="31"/>
        <v>6</v>
      </c>
      <c r="L43" s="1">
        <f t="shared" si="32"/>
        <v>8</v>
      </c>
      <c r="M43" s="1">
        <f t="shared" si="33"/>
        <v>1</v>
      </c>
      <c r="N43" s="1">
        <f t="shared" si="34"/>
        <v>4</v>
      </c>
      <c r="O43" s="1">
        <f t="shared" si="35"/>
        <v>10</v>
      </c>
      <c r="P43" s="1">
        <f t="shared" si="36"/>
        <v>7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10</v>
      </c>
      <c r="V43" s="1">
        <f t="shared" si="42"/>
        <v>4</v>
      </c>
      <c r="W43" s="1">
        <f t="shared" si="43"/>
        <v>1</v>
      </c>
      <c r="X43" s="1">
        <f t="shared" si="44"/>
        <v>16</v>
      </c>
      <c r="Y43" s="1">
        <f t="shared" si="45"/>
        <v>9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8</v>
      </c>
      <c r="AE43" s="1">
        <f t="shared" si="25"/>
        <v>0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E44" s="1">
        <v>2</v>
      </c>
      <c r="F44" s="1">
        <v>3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15</v>
      </c>
      <c r="K44" s="1">
        <f t="shared" si="31"/>
        <v>6</v>
      </c>
      <c r="L44" s="1">
        <f t="shared" si="32"/>
        <v>8</v>
      </c>
      <c r="M44" s="1">
        <f t="shared" si="33"/>
        <v>1</v>
      </c>
      <c r="N44" s="1">
        <f t="shared" si="34"/>
        <v>4</v>
      </c>
      <c r="O44" s="1">
        <f t="shared" si="35"/>
        <v>10</v>
      </c>
      <c r="P44" s="1">
        <f t="shared" si="36"/>
        <v>7</v>
      </c>
      <c r="Q44" s="1">
        <f t="shared" si="37"/>
        <v>5</v>
      </c>
      <c r="R44" s="1">
        <f t="shared" si="38"/>
        <v>10</v>
      </c>
      <c r="S44" s="1">
        <f t="shared" si="39"/>
        <v>8</v>
      </c>
      <c r="T44" s="1">
        <f t="shared" si="40"/>
        <v>3</v>
      </c>
      <c r="U44" s="1">
        <f t="shared" si="41"/>
        <v>10</v>
      </c>
      <c r="V44" s="1">
        <f t="shared" si="42"/>
        <v>4</v>
      </c>
      <c r="W44" s="1">
        <f t="shared" si="43"/>
        <v>1</v>
      </c>
      <c r="X44" s="1">
        <f t="shared" si="44"/>
        <v>16</v>
      </c>
      <c r="Y44" s="1">
        <f t="shared" si="45"/>
        <v>9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E45" s="1">
        <v>4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15</v>
      </c>
      <c r="K45" s="1">
        <f t="shared" si="31"/>
        <v>6</v>
      </c>
      <c r="L45" s="1">
        <f t="shared" si="32"/>
        <v>8</v>
      </c>
      <c r="M45" s="1">
        <f t="shared" si="33"/>
        <v>1</v>
      </c>
      <c r="N45" s="1">
        <f t="shared" si="34"/>
        <v>4</v>
      </c>
      <c r="O45" s="1">
        <f t="shared" si="35"/>
        <v>10</v>
      </c>
      <c r="P45" s="1">
        <f t="shared" si="36"/>
        <v>7</v>
      </c>
      <c r="Q45" s="1">
        <f t="shared" si="37"/>
        <v>5</v>
      </c>
      <c r="R45" s="1">
        <f t="shared" si="38"/>
        <v>11</v>
      </c>
      <c r="S45" s="1">
        <f t="shared" si="39"/>
        <v>8</v>
      </c>
      <c r="T45" s="1">
        <f t="shared" si="40"/>
        <v>3</v>
      </c>
      <c r="U45" s="1">
        <f t="shared" si="41"/>
        <v>10</v>
      </c>
      <c r="V45" s="1">
        <f t="shared" si="42"/>
        <v>4</v>
      </c>
      <c r="W45" s="1">
        <f t="shared" si="43"/>
        <v>1</v>
      </c>
      <c r="X45" s="1">
        <f t="shared" si="44"/>
        <v>16</v>
      </c>
      <c r="Y45" s="1">
        <f t="shared" si="45"/>
        <v>9</v>
      </c>
      <c r="Z45" s="1">
        <f t="shared" si="46"/>
        <v>2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15</v>
      </c>
      <c r="K84" s="1">
        <f t="shared" si="75"/>
        <v>6</v>
      </c>
      <c r="L84" s="1">
        <f t="shared" si="75"/>
        <v>8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10</v>
      </c>
      <c r="P84" s="1">
        <f t="shared" si="76"/>
        <v>7</v>
      </c>
      <c r="Q84" s="1">
        <f t="shared" si="76"/>
        <v>5</v>
      </c>
      <c r="R84" s="1">
        <f t="shared" si="76"/>
        <v>11</v>
      </c>
      <c r="S84" s="1">
        <f t="shared" si="76"/>
        <v>8</v>
      </c>
      <c r="T84" s="1">
        <f t="shared" si="76"/>
        <v>3</v>
      </c>
      <c r="U84" s="1">
        <f t="shared" si="76"/>
        <v>10</v>
      </c>
      <c r="V84" s="1">
        <f t="shared" si="76"/>
        <v>4</v>
      </c>
      <c r="W84" s="1">
        <f t="shared" si="76"/>
        <v>1</v>
      </c>
      <c r="X84" s="1">
        <f t="shared" si="76"/>
        <v>16</v>
      </c>
      <c r="Y84" s="1">
        <f t="shared" si="76"/>
        <v>9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123</v>
      </c>
      <c r="F85" s="1">
        <f>SUM(F2:F83)</f>
        <v>128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10-7-5</v>
      </c>
      <c r="R85" s="1" t="str">
        <f>IF(R84="","0-0-0",CONCATENATE(R84,"-",S84,"-",T84))</f>
        <v>11-8-3</v>
      </c>
      <c r="U85" s="1" t="str">
        <f>IF(U84="","0-0-0",CONCATENATE(U84,"-",V84,"-",W84))</f>
        <v>10-4-1</v>
      </c>
      <c r="X85" s="1" t="str">
        <f>IF(X84="","0-0-0",CONCATENATE(X84,"-",Y84,"-",Z84))</f>
        <v>16-9-2</v>
      </c>
      <c r="AA85" s="1" t="str">
        <f>IF(AA84="","0-0",CONCATENATE(AA84,AB84))</f>
        <v>W1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44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E46" s="1">
        <v>2</v>
      </c>
      <c r="F46" s="1">
        <v>4</v>
      </c>
      <c r="G46" s="1" t="s">
        <v>83</v>
      </c>
      <c r="H46" s="1" t="s">
        <v>83</v>
      </c>
      <c r="I46" s="1">
        <f t="shared" si="29"/>
        <v>17</v>
      </c>
      <c r="J46" s="1">
        <f t="shared" si="30"/>
        <v>20</v>
      </c>
      <c r="K46" s="1">
        <f t="shared" si="31"/>
        <v>0</v>
      </c>
      <c r="L46" s="1">
        <f t="shared" si="32"/>
        <v>8</v>
      </c>
      <c r="M46" s="1">
        <f t="shared" si="33"/>
        <v>0</v>
      </c>
      <c r="N46" s="1">
        <f t="shared" si="34"/>
        <v>2</v>
      </c>
      <c r="O46" s="1">
        <f t="shared" si="35"/>
        <v>10</v>
      </c>
      <c r="P46" s="1">
        <f t="shared" si="36"/>
        <v>9</v>
      </c>
      <c r="Q46" s="1">
        <f t="shared" si="37"/>
        <v>5</v>
      </c>
      <c r="R46" s="1">
        <f t="shared" si="38"/>
        <v>7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8</v>
      </c>
      <c r="W46" s="1">
        <f t="shared" si="43"/>
        <v>0</v>
      </c>
      <c r="X46" s="1">
        <f t="shared" si="44"/>
        <v>10</v>
      </c>
      <c r="Y46" s="1">
        <f t="shared" si="45"/>
        <v>10</v>
      </c>
      <c r="Z46" s="1">
        <f t="shared" si="46"/>
        <v>3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17</v>
      </c>
      <c r="J47" s="1">
        <f t="shared" si="30"/>
        <v>21</v>
      </c>
      <c r="K47" s="1">
        <f t="shared" si="31"/>
        <v>0</v>
      </c>
      <c r="L47" s="1">
        <f t="shared" si="32"/>
        <v>8</v>
      </c>
      <c r="M47" s="1">
        <f t="shared" si="33"/>
        <v>0</v>
      </c>
      <c r="N47" s="1">
        <f t="shared" si="34"/>
        <v>2</v>
      </c>
      <c r="O47" s="1">
        <f t="shared" si="35"/>
        <v>10</v>
      </c>
      <c r="P47" s="1">
        <f t="shared" si="36"/>
        <v>9</v>
      </c>
      <c r="Q47" s="1">
        <f t="shared" si="37"/>
        <v>5</v>
      </c>
      <c r="R47" s="1">
        <f t="shared" si="38"/>
        <v>7</v>
      </c>
      <c r="S47" s="1">
        <f t="shared" si="39"/>
        <v>12</v>
      </c>
      <c r="T47" s="1">
        <f t="shared" si="40"/>
        <v>3</v>
      </c>
      <c r="U47" s="1">
        <f t="shared" si="41"/>
        <v>5</v>
      </c>
      <c r="V47" s="1">
        <f t="shared" si="42"/>
        <v>8</v>
      </c>
      <c r="W47" s="1">
        <f t="shared" si="43"/>
        <v>0</v>
      </c>
      <c r="X47" s="1">
        <f t="shared" si="44"/>
        <v>10</v>
      </c>
      <c r="Y47" s="1">
        <f t="shared" si="45"/>
        <v>11</v>
      </c>
      <c r="Z47" s="1">
        <f t="shared" si="46"/>
        <v>3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21</v>
      </c>
      <c r="K84" s="1">
        <f t="shared" si="75"/>
        <v>0</v>
      </c>
      <c r="L84" s="1">
        <f t="shared" si="75"/>
        <v>8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10</v>
      </c>
      <c r="P84" s="1">
        <f t="shared" si="76"/>
        <v>9</v>
      </c>
      <c r="Q84" s="1">
        <f t="shared" si="76"/>
        <v>5</v>
      </c>
      <c r="R84" s="1">
        <f t="shared" si="76"/>
        <v>7</v>
      </c>
      <c r="S84" s="1">
        <f t="shared" si="76"/>
        <v>12</v>
      </c>
      <c r="T84" s="1">
        <f t="shared" si="76"/>
        <v>3</v>
      </c>
      <c r="U84" s="1">
        <f t="shared" si="76"/>
        <v>5</v>
      </c>
      <c r="V84" s="1">
        <f t="shared" si="76"/>
        <v>8</v>
      </c>
      <c r="W84" s="1">
        <f t="shared" si="76"/>
        <v>0</v>
      </c>
      <c r="X84" s="1">
        <f t="shared" si="76"/>
        <v>10</v>
      </c>
      <c r="Y84" s="1">
        <f t="shared" si="76"/>
        <v>11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114</v>
      </c>
      <c r="F85" s="1">
        <f>SUM(F2:F83)</f>
        <v>161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10-9-5</v>
      </c>
      <c r="R85" s="1" t="str">
        <f>IF(R84="","0-0-0",CONCATENATE(R84,"-",S84,"-",T84))</f>
        <v>7-12-3</v>
      </c>
      <c r="U85" s="1" t="str">
        <f>IF(U84="","0-0-0",CONCATENATE(U84,"-",V84,"-",W84))</f>
        <v>5-8-0</v>
      </c>
      <c r="X85" s="1" t="str">
        <f>IF(X84="","0-0-0",CONCATENATE(X84,"-",Y84,"-",Z84))</f>
        <v>10-11-3</v>
      </c>
      <c r="AA85" s="1" t="str">
        <f>IF(AA84="","0-0",CONCATENATE(AA84,AB84))</f>
        <v>L3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46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E44" s="1">
        <v>7</v>
      </c>
      <c r="F44" s="1">
        <v>2</v>
      </c>
      <c r="G44" s="1" t="s">
        <v>83</v>
      </c>
      <c r="H44" s="1" t="s">
        <v>83</v>
      </c>
      <c r="I44" s="1">
        <f t="shared" si="29"/>
        <v>27</v>
      </c>
      <c r="J44" s="1">
        <f t="shared" si="30"/>
        <v>13</v>
      </c>
      <c r="K44" s="1">
        <f t="shared" si="31"/>
        <v>5</v>
      </c>
      <c r="L44" s="1">
        <f t="shared" si="32"/>
        <v>3</v>
      </c>
      <c r="M44" s="1">
        <f t="shared" si="33"/>
        <v>1</v>
      </c>
      <c r="N44" s="1">
        <f t="shared" si="34"/>
        <v>1</v>
      </c>
      <c r="O44" s="1">
        <f t="shared" si="35"/>
        <v>12</v>
      </c>
      <c r="P44" s="1">
        <f t="shared" si="36"/>
        <v>9</v>
      </c>
      <c r="Q44" s="1">
        <f t="shared" si="37"/>
        <v>0</v>
      </c>
      <c r="R44" s="1">
        <f t="shared" si="38"/>
        <v>15</v>
      </c>
      <c r="S44" s="1">
        <f t="shared" si="39"/>
        <v>4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1</v>
      </c>
      <c r="X44" s="1">
        <f t="shared" si="44"/>
        <v>14</v>
      </c>
      <c r="Y44" s="1">
        <f t="shared" si="45"/>
        <v>9</v>
      </c>
      <c r="Z44" s="1">
        <f t="shared" si="46"/>
        <v>3</v>
      </c>
      <c r="AA44" s="1" t="str">
        <f t="shared" si="27"/>
        <v>W</v>
      </c>
      <c r="AB44" s="1">
        <f t="shared" si="47"/>
        <v>9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E45" s="1">
        <v>5</v>
      </c>
      <c r="F45" s="1">
        <v>1</v>
      </c>
      <c r="G45" s="1" t="s">
        <v>83</v>
      </c>
      <c r="H45" s="1" t="s">
        <v>83</v>
      </c>
      <c r="I45" s="1">
        <f t="shared" si="29"/>
        <v>28</v>
      </c>
      <c r="J45" s="1">
        <f t="shared" si="30"/>
        <v>13</v>
      </c>
      <c r="K45" s="1">
        <f t="shared" si="31"/>
        <v>5</v>
      </c>
      <c r="L45" s="1">
        <f t="shared" si="32"/>
        <v>3</v>
      </c>
      <c r="M45" s="1">
        <f t="shared" si="33"/>
        <v>1</v>
      </c>
      <c r="N45" s="1">
        <f t="shared" si="34"/>
        <v>1</v>
      </c>
      <c r="O45" s="1">
        <f t="shared" si="35"/>
        <v>12</v>
      </c>
      <c r="P45" s="1">
        <f t="shared" si="36"/>
        <v>9</v>
      </c>
      <c r="Q45" s="1">
        <f t="shared" si="37"/>
        <v>0</v>
      </c>
      <c r="R45" s="1">
        <f t="shared" si="38"/>
        <v>16</v>
      </c>
      <c r="S45" s="1">
        <f t="shared" si="39"/>
        <v>4</v>
      </c>
      <c r="T45" s="1">
        <f t="shared" si="40"/>
        <v>3</v>
      </c>
      <c r="U45" s="1">
        <f t="shared" si="41"/>
        <v>6</v>
      </c>
      <c r="V45" s="1">
        <f t="shared" si="42"/>
        <v>3</v>
      </c>
      <c r="W45" s="1">
        <f t="shared" si="43"/>
        <v>1</v>
      </c>
      <c r="X45" s="1">
        <f t="shared" si="44"/>
        <v>15</v>
      </c>
      <c r="Y45" s="1">
        <f t="shared" si="45"/>
        <v>9</v>
      </c>
      <c r="Z45" s="1">
        <f t="shared" si="46"/>
        <v>3</v>
      </c>
      <c r="AA45" s="1" t="str">
        <f t="shared" si="27"/>
        <v>W</v>
      </c>
      <c r="AB45" s="1">
        <f t="shared" si="47"/>
        <v>10</v>
      </c>
      <c r="AC45" s="1" t="str">
        <f t="shared" si="28"/>
        <v>W</v>
      </c>
      <c r="AD45" s="1">
        <f t="shared" si="48"/>
        <v>10</v>
      </c>
      <c r="AE45" s="1">
        <f t="shared" si="49"/>
        <v>0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13</v>
      </c>
      <c r="K84" s="1">
        <f t="shared" si="75"/>
        <v>5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12</v>
      </c>
      <c r="P84" s="1">
        <f t="shared" si="76"/>
        <v>9</v>
      </c>
      <c r="Q84" s="1">
        <f t="shared" si="76"/>
        <v>0</v>
      </c>
      <c r="R84" s="1">
        <f t="shared" si="76"/>
        <v>16</v>
      </c>
      <c r="S84" s="1">
        <f t="shared" si="76"/>
        <v>4</v>
      </c>
      <c r="T84" s="1">
        <f t="shared" si="76"/>
        <v>3</v>
      </c>
      <c r="U84" s="1">
        <f t="shared" si="76"/>
        <v>6</v>
      </c>
      <c r="V84" s="1">
        <f t="shared" si="76"/>
        <v>3</v>
      </c>
      <c r="W84" s="1">
        <f t="shared" si="76"/>
        <v>1</v>
      </c>
      <c r="X84" s="1">
        <f t="shared" si="76"/>
        <v>15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10</v>
      </c>
      <c r="AD84" s="1">
        <f>IF(LOOKUP(2,1 / (AD1:AD83 &lt;&gt; ""),AD1:AD83)="L10 W","",LOOKUP(2,1 / (AD1:AD83 &lt;&gt; ""),AD1:AD83))</f>
        <v>10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158</v>
      </c>
      <c r="F85" s="1">
        <f>SUM(F2:F83)</f>
        <v>115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12-9-0</v>
      </c>
      <c r="R85" s="1" t="str">
        <f>IF(R84="","0-0-0",CONCATENATE(R84,"-",S84,"-",T84))</f>
        <v>16-4-3</v>
      </c>
      <c r="U85" s="1" t="str">
        <f>IF(U84="","0-0-0",CONCATENATE(U84,"-",V84,"-",W84))</f>
        <v>6-3-1</v>
      </c>
      <c r="X85" s="1" t="str">
        <f>IF(X84="","0-0-0",CONCATENATE(X84,"-",Y84,"-",Z84))</f>
        <v>15-9-3</v>
      </c>
      <c r="AA85" s="1" t="str">
        <f>IF(AA84="","0-0",CONCATENATE(AA84,AB84))</f>
        <v>W10</v>
      </c>
      <c r="AD85" s="1" t="str">
        <f>IF(AD84="","0-0-0",CONCATENATE(AD84,"-",AE84,"-",AF84))</f>
        <v>10-0-0</v>
      </c>
    </row>
    <row r="86" spans="1:33" x14ac:dyDescent="0.25">
      <c r="C86" s="1">
        <f>SUM(C84:C85)</f>
        <v>82</v>
      </c>
      <c r="D86" s="1">
        <f>COUNTA(E2:E83)</f>
        <v>44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E44" s="1">
        <v>2</v>
      </c>
      <c r="F44" s="1">
        <v>1</v>
      </c>
      <c r="G44" s="1" t="s">
        <v>84</v>
      </c>
      <c r="H44" s="1" t="s">
        <v>83</v>
      </c>
      <c r="I44" s="1">
        <f t="shared" si="29"/>
        <v>21</v>
      </c>
      <c r="J44" s="1">
        <f t="shared" si="30"/>
        <v>15</v>
      </c>
      <c r="K44" s="1">
        <f t="shared" si="31"/>
        <v>5</v>
      </c>
      <c r="L44" s="1">
        <f t="shared" si="32"/>
        <v>7</v>
      </c>
      <c r="M44" s="1">
        <f t="shared" si="33"/>
        <v>0</v>
      </c>
      <c r="N44" s="1">
        <f t="shared" si="34"/>
        <v>1</v>
      </c>
      <c r="O44" s="1">
        <f t="shared" si="35"/>
        <v>15</v>
      </c>
      <c r="P44" s="1">
        <f t="shared" si="36"/>
        <v>5</v>
      </c>
      <c r="Q44" s="1">
        <f t="shared" si="37"/>
        <v>5</v>
      </c>
      <c r="R44" s="1">
        <f t="shared" si="38"/>
        <v>6</v>
      </c>
      <c r="S44" s="1">
        <f t="shared" si="39"/>
        <v>10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2</v>
      </c>
      <c r="X44" s="1">
        <f t="shared" si="44"/>
        <v>15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E45" s="1">
        <v>5</v>
      </c>
      <c r="F45" s="1">
        <v>0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15</v>
      </c>
      <c r="K45" s="1">
        <f t="shared" si="31"/>
        <v>5</v>
      </c>
      <c r="L45" s="1">
        <f t="shared" si="32"/>
        <v>7</v>
      </c>
      <c r="M45" s="1">
        <f t="shared" si="33"/>
        <v>0</v>
      </c>
      <c r="N45" s="1">
        <f t="shared" si="34"/>
        <v>1</v>
      </c>
      <c r="O45" s="1">
        <f t="shared" si="35"/>
        <v>16</v>
      </c>
      <c r="P45" s="1">
        <f t="shared" si="36"/>
        <v>5</v>
      </c>
      <c r="Q45" s="1">
        <f t="shared" si="37"/>
        <v>5</v>
      </c>
      <c r="R45" s="1">
        <f t="shared" si="38"/>
        <v>6</v>
      </c>
      <c r="S45" s="1">
        <f t="shared" si="39"/>
        <v>10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11</v>
      </c>
      <c r="Z45" s="1">
        <f t="shared" si="46"/>
        <v>4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23</v>
      </c>
      <c r="J46" s="1">
        <f t="shared" si="30"/>
        <v>15</v>
      </c>
      <c r="K46" s="1">
        <f t="shared" si="31"/>
        <v>6</v>
      </c>
      <c r="L46" s="1">
        <f t="shared" si="32"/>
        <v>7</v>
      </c>
      <c r="M46" s="1">
        <f t="shared" si="33"/>
        <v>0</v>
      </c>
      <c r="N46" s="1">
        <f t="shared" si="34"/>
        <v>1</v>
      </c>
      <c r="O46" s="1">
        <f t="shared" si="35"/>
        <v>16</v>
      </c>
      <c r="P46" s="1">
        <f t="shared" si="36"/>
        <v>5</v>
      </c>
      <c r="Q46" s="1">
        <f t="shared" si="37"/>
        <v>5</v>
      </c>
      <c r="R46" s="1">
        <f t="shared" si="38"/>
        <v>7</v>
      </c>
      <c r="S46" s="1">
        <f t="shared" si="39"/>
        <v>10</v>
      </c>
      <c r="T46" s="1">
        <f t="shared" si="40"/>
        <v>2</v>
      </c>
      <c r="U46" s="1">
        <f t="shared" si="41"/>
        <v>6</v>
      </c>
      <c r="V46" s="1">
        <f t="shared" si="42"/>
        <v>6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8</v>
      </c>
      <c r="AE46" s="1">
        <f t="shared" si="49"/>
        <v>0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15</v>
      </c>
      <c r="K84" s="1">
        <f t="shared" si="75"/>
        <v>6</v>
      </c>
      <c r="L84" s="1">
        <f t="shared" si="75"/>
        <v>7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16</v>
      </c>
      <c r="P84" s="1">
        <f t="shared" si="76"/>
        <v>5</v>
      </c>
      <c r="Q84" s="1">
        <f t="shared" si="76"/>
        <v>5</v>
      </c>
      <c r="R84" s="1">
        <f t="shared" si="76"/>
        <v>7</v>
      </c>
      <c r="S84" s="1">
        <f t="shared" si="76"/>
        <v>10</v>
      </c>
      <c r="T84" s="1">
        <f t="shared" si="76"/>
        <v>2</v>
      </c>
      <c r="U84" s="1">
        <f t="shared" si="76"/>
        <v>6</v>
      </c>
      <c r="V84" s="1">
        <f t="shared" si="76"/>
        <v>6</v>
      </c>
      <c r="W84" s="1">
        <f t="shared" si="76"/>
        <v>2</v>
      </c>
      <c r="X84" s="1">
        <f t="shared" si="76"/>
        <v>15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152</v>
      </c>
      <c r="F85" s="1">
        <f>SUM(F2:F83)</f>
        <v>143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16-5-5</v>
      </c>
      <c r="R85" s="1" t="str">
        <f>IF(R84="","0-0-0",CONCATENATE(R84,"-",S84,"-",T84))</f>
        <v>7-10-2</v>
      </c>
      <c r="U85" s="1" t="str">
        <f>IF(U84="","0-0-0",CONCATENATE(U84,"-",V84,"-",W84))</f>
        <v>6-6-2</v>
      </c>
      <c r="X85" s="1" t="str">
        <f>IF(X84="","0-0-0",CONCATENATE(X84,"-",Y84,"-",Z84))</f>
        <v>15-11-4</v>
      </c>
      <c r="AA85" s="1" t="str">
        <f>IF(AA84="","0-0",CONCATENATE(AA84,AB84))</f>
        <v>W4</v>
      </c>
      <c r="AD85" s="1" t="str">
        <f>IF(AD84="","0-0-0",CONCATENATE(AD84,"-",AE84,"-",AF84))</f>
        <v>8-0-2</v>
      </c>
    </row>
    <row r="86" spans="1:33" x14ac:dyDescent="0.25">
      <c r="C86" s="1">
        <f>SUM(C84:C85)</f>
        <v>82</v>
      </c>
      <c r="D86" s="1">
        <f>COUNTA(E2:E83)</f>
        <v>45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E46" s="1">
        <v>4</v>
      </c>
      <c r="F46" s="1">
        <v>2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20</v>
      </c>
      <c r="K46" s="1">
        <f t="shared" si="31"/>
        <v>6</v>
      </c>
      <c r="L46" s="1">
        <f t="shared" si="32"/>
        <v>3</v>
      </c>
      <c r="M46" s="1">
        <f t="shared" si="33"/>
        <v>0</v>
      </c>
      <c r="N46" s="1">
        <f t="shared" si="34"/>
        <v>0</v>
      </c>
      <c r="O46" s="1">
        <f t="shared" si="35"/>
        <v>11</v>
      </c>
      <c r="P46" s="1">
        <f t="shared" si="36"/>
        <v>7</v>
      </c>
      <c r="Q46" s="1">
        <f t="shared" si="37"/>
        <v>1</v>
      </c>
      <c r="R46" s="1">
        <f t="shared" si="38"/>
        <v>11</v>
      </c>
      <c r="S46" s="1">
        <f t="shared" si="39"/>
        <v>13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13</v>
      </c>
      <c r="Y46" s="1">
        <f t="shared" si="45"/>
        <v>11</v>
      </c>
      <c r="Z46" s="1">
        <f t="shared" si="46"/>
        <v>2</v>
      </c>
      <c r="AA46" s="1" t="str">
        <f t="shared" si="27"/>
        <v>W</v>
      </c>
      <c r="AB46" s="1">
        <f t="shared" si="47"/>
        <v>3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6</v>
      </c>
      <c r="L47" s="1">
        <f t="shared" si="32"/>
        <v>4</v>
      </c>
      <c r="M47" s="1">
        <f t="shared" si="33"/>
        <v>0</v>
      </c>
      <c r="N47" s="1">
        <f t="shared" si="34"/>
        <v>0</v>
      </c>
      <c r="O47" s="1">
        <f t="shared" si="35"/>
        <v>11</v>
      </c>
      <c r="P47" s="1">
        <f t="shared" si="36"/>
        <v>7</v>
      </c>
      <c r="Q47" s="1">
        <f t="shared" si="37"/>
        <v>2</v>
      </c>
      <c r="R47" s="1">
        <f t="shared" si="38"/>
        <v>11</v>
      </c>
      <c r="S47" s="1">
        <f t="shared" si="39"/>
        <v>13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13</v>
      </c>
      <c r="Y47" s="1">
        <f t="shared" si="45"/>
        <v>11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20</v>
      </c>
      <c r="K84" s="1">
        <f t="shared" si="75"/>
        <v>6</v>
      </c>
      <c r="L84" s="1">
        <f t="shared" si="75"/>
        <v>4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11</v>
      </c>
      <c r="P84" s="1">
        <f t="shared" si="76"/>
        <v>7</v>
      </c>
      <c r="Q84" s="1">
        <f t="shared" si="76"/>
        <v>2</v>
      </c>
      <c r="R84" s="1">
        <f t="shared" si="76"/>
        <v>11</v>
      </c>
      <c r="S84" s="1">
        <f t="shared" si="76"/>
        <v>13</v>
      </c>
      <c r="T84" s="1">
        <f t="shared" si="76"/>
        <v>2</v>
      </c>
      <c r="U84" s="1">
        <f t="shared" si="76"/>
        <v>7</v>
      </c>
      <c r="V84" s="1">
        <f t="shared" si="76"/>
        <v>6</v>
      </c>
      <c r="W84" s="1">
        <f t="shared" si="76"/>
        <v>0</v>
      </c>
      <c r="X84" s="1">
        <f t="shared" si="76"/>
        <v>13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139</v>
      </c>
      <c r="F85" s="1">
        <f>SUM(F2:F83)</f>
        <v>130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11-7-2</v>
      </c>
      <c r="R85" s="1" t="str">
        <f>IF(R84="","0-0-0",CONCATENATE(R84,"-",S84,"-",T84))</f>
        <v>11-13-2</v>
      </c>
      <c r="U85" s="1" t="str">
        <f>IF(U84="","0-0-0",CONCATENATE(U84,"-",V84,"-",W84))</f>
        <v>7-6-0</v>
      </c>
      <c r="X85" s="1" t="str">
        <f>IF(X84="","0-0-0",CONCATENATE(X84,"-",Y84,"-",Z84))</f>
        <v>13-11-2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46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6</v>
      </c>
      <c r="L44" s="1">
        <f t="shared" si="32"/>
        <v>5</v>
      </c>
      <c r="M44" s="1">
        <f t="shared" si="33"/>
        <v>4</v>
      </c>
      <c r="N44" s="1">
        <f t="shared" si="34"/>
        <v>1</v>
      </c>
      <c r="O44" s="1">
        <f t="shared" si="35"/>
        <v>4</v>
      </c>
      <c r="P44" s="1">
        <f t="shared" si="36"/>
        <v>12</v>
      </c>
      <c r="Q44" s="1">
        <f t="shared" si="37"/>
        <v>3</v>
      </c>
      <c r="R44" s="1">
        <f t="shared" si="38"/>
        <v>12</v>
      </c>
      <c r="S44" s="1">
        <f t="shared" si="39"/>
        <v>10</v>
      </c>
      <c r="T44" s="1">
        <f t="shared" si="40"/>
        <v>2</v>
      </c>
      <c r="U44" s="1">
        <f t="shared" si="41"/>
        <v>4</v>
      </c>
      <c r="V44" s="1">
        <f t="shared" si="42"/>
        <v>4</v>
      </c>
      <c r="W44" s="1">
        <f t="shared" si="43"/>
        <v>2</v>
      </c>
      <c r="X44" s="1">
        <f t="shared" si="44"/>
        <v>9</v>
      </c>
      <c r="Y44" s="1">
        <f t="shared" si="45"/>
        <v>12</v>
      </c>
      <c r="Z44" s="1">
        <f t="shared" si="46"/>
        <v>3</v>
      </c>
      <c r="AA44" s="1" t="str">
        <f t="shared" si="27"/>
        <v>L</v>
      </c>
      <c r="AB44" s="1">
        <f t="shared" si="47"/>
        <v>5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E45" s="1">
        <v>0</v>
      </c>
      <c r="F45" s="1">
        <v>5</v>
      </c>
      <c r="G45" s="1" t="s">
        <v>83</v>
      </c>
      <c r="H45" s="1" t="s">
        <v>83</v>
      </c>
      <c r="I45" s="1">
        <f t="shared" si="29"/>
        <v>16</v>
      </c>
      <c r="J45" s="1">
        <f t="shared" si="30"/>
        <v>23</v>
      </c>
      <c r="K45" s="1">
        <f t="shared" si="31"/>
        <v>6</v>
      </c>
      <c r="L45" s="1">
        <f t="shared" si="32"/>
        <v>5</v>
      </c>
      <c r="M45" s="1">
        <f t="shared" si="33"/>
        <v>4</v>
      </c>
      <c r="N45" s="1">
        <f t="shared" si="34"/>
        <v>1</v>
      </c>
      <c r="O45" s="1">
        <f t="shared" si="35"/>
        <v>4</v>
      </c>
      <c r="P45" s="1">
        <f t="shared" si="36"/>
        <v>12</v>
      </c>
      <c r="Q45" s="1">
        <f t="shared" si="37"/>
        <v>3</v>
      </c>
      <c r="R45" s="1">
        <f t="shared" si="38"/>
        <v>12</v>
      </c>
      <c r="S45" s="1">
        <f t="shared" si="39"/>
        <v>11</v>
      </c>
      <c r="T45" s="1">
        <f t="shared" si="40"/>
        <v>2</v>
      </c>
      <c r="U45" s="1">
        <f t="shared" si="41"/>
        <v>4</v>
      </c>
      <c r="V45" s="1">
        <f t="shared" si="42"/>
        <v>4</v>
      </c>
      <c r="W45" s="1">
        <f t="shared" si="43"/>
        <v>2</v>
      </c>
      <c r="X45" s="1">
        <f t="shared" si="44"/>
        <v>9</v>
      </c>
      <c r="Y45" s="1">
        <f t="shared" si="45"/>
        <v>12</v>
      </c>
      <c r="Z45" s="1">
        <f t="shared" si="46"/>
        <v>3</v>
      </c>
      <c r="AA45" s="1" t="str">
        <f t="shared" si="27"/>
        <v>L</v>
      </c>
      <c r="AB45" s="1">
        <f t="shared" si="47"/>
        <v>6</v>
      </c>
      <c r="AC45" s="1" t="str">
        <f t="shared" si="28"/>
        <v>L</v>
      </c>
      <c r="AD45" s="1">
        <f t="shared" si="48"/>
        <v>2</v>
      </c>
      <c r="AE45" s="1">
        <f t="shared" si="49"/>
        <v>6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E46" s="1">
        <v>3</v>
      </c>
      <c r="F46" s="1">
        <v>6</v>
      </c>
      <c r="G46" s="1" t="s">
        <v>83</v>
      </c>
      <c r="H46" s="1" t="s">
        <v>83</v>
      </c>
      <c r="I46" s="1">
        <f t="shared" si="29"/>
        <v>16</v>
      </c>
      <c r="J46" s="1">
        <f t="shared" si="30"/>
        <v>24</v>
      </c>
      <c r="K46" s="1">
        <f t="shared" si="31"/>
        <v>6</v>
      </c>
      <c r="L46" s="1">
        <f t="shared" si="32"/>
        <v>5</v>
      </c>
      <c r="M46" s="1">
        <f t="shared" si="33"/>
        <v>4</v>
      </c>
      <c r="N46" s="1">
        <f t="shared" si="34"/>
        <v>1</v>
      </c>
      <c r="O46" s="1">
        <f t="shared" si="35"/>
        <v>4</v>
      </c>
      <c r="P46" s="1">
        <f t="shared" si="36"/>
        <v>12</v>
      </c>
      <c r="Q46" s="1">
        <f t="shared" si="37"/>
        <v>3</v>
      </c>
      <c r="R46" s="1">
        <f t="shared" si="38"/>
        <v>12</v>
      </c>
      <c r="S46" s="1">
        <f t="shared" si="39"/>
        <v>12</v>
      </c>
      <c r="T46" s="1">
        <f t="shared" si="40"/>
        <v>2</v>
      </c>
      <c r="U46" s="1">
        <f t="shared" si="41"/>
        <v>4</v>
      </c>
      <c r="V46" s="1">
        <f t="shared" si="42"/>
        <v>4</v>
      </c>
      <c r="W46" s="1">
        <f t="shared" si="43"/>
        <v>2</v>
      </c>
      <c r="X46" s="1">
        <f t="shared" si="44"/>
        <v>9</v>
      </c>
      <c r="Y46" s="1">
        <f t="shared" si="45"/>
        <v>12</v>
      </c>
      <c r="Z46" s="1">
        <f t="shared" si="46"/>
        <v>3</v>
      </c>
      <c r="AA46" s="1" t="str">
        <f t="shared" si="27"/>
        <v>L</v>
      </c>
      <c r="AB46" s="1">
        <f t="shared" si="47"/>
        <v>7</v>
      </c>
      <c r="AC46" s="1" t="str">
        <f t="shared" si="28"/>
        <v>L</v>
      </c>
      <c r="AD46" s="1">
        <f t="shared" si="48"/>
        <v>1</v>
      </c>
      <c r="AE46" s="1">
        <f t="shared" si="49"/>
        <v>7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24</v>
      </c>
      <c r="K84" s="1">
        <f t="shared" si="75"/>
        <v>6</v>
      </c>
      <c r="L84" s="1">
        <f t="shared" si="75"/>
        <v>5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12</v>
      </c>
      <c r="Q84" s="1">
        <f t="shared" si="76"/>
        <v>3</v>
      </c>
      <c r="R84" s="1">
        <f t="shared" si="76"/>
        <v>12</v>
      </c>
      <c r="S84" s="1">
        <f t="shared" si="76"/>
        <v>12</v>
      </c>
      <c r="T84" s="1">
        <f t="shared" si="76"/>
        <v>2</v>
      </c>
      <c r="U84" s="1">
        <f t="shared" si="76"/>
        <v>4</v>
      </c>
      <c r="V84" s="1">
        <f t="shared" si="76"/>
        <v>4</v>
      </c>
      <c r="W84" s="1">
        <f t="shared" si="76"/>
        <v>2</v>
      </c>
      <c r="X84" s="1">
        <f t="shared" si="76"/>
        <v>9</v>
      </c>
      <c r="Y84" s="1">
        <f t="shared" si="76"/>
        <v>12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7</v>
      </c>
      <c r="AD84" s="1">
        <f>IF(LOOKUP(2,1 / (AD1:AD83 &lt;&gt; ""),AD1:AD83)="L10 W","",LOOKUP(2,1 / (AD1:AD83 &lt;&gt; ""),AD1:AD83))</f>
        <v>1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124</v>
      </c>
      <c r="F85" s="1">
        <f>SUM(F2:F83)</f>
        <v>164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4-12-3</v>
      </c>
      <c r="R85" s="1" t="str">
        <f>IF(R84="","0-0-0",CONCATENATE(R84,"-",S84,"-",T84))</f>
        <v>12-12-2</v>
      </c>
      <c r="U85" s="1" t="str">
        <f>IF(U84="","0-0-0",CONCATENATE(U84,"-",V84,"-",W84))</f>
        <v>4-4-2</v>
      </c>
      <c r="X85" s="1" t="str">
        <f>IF(X84="","0-0-0",CONCATENATE(X84,"-",Y84,"-",Z84))</f>
        <v>9-12-3</v>
      </c>
      <c r="AA85" s="1" t="str">
        <f>IF(AA84="","0-0",CONCATENATE(AA84,AB84))</f>
        <v>L7</v>
      </c>
      <c r="AD85" s="1" t="str">
        <f>IF(AD84="","0-0-0",CONCATENATE(AD84,"-",AE84,"-",AF84))</f>
        <v>1-7-2</v>
      </c>
    </row>
    <row r="86" spans="1:33" x14ac:dyDescent="0.25">
      <c r="C86" s="1">
        <f>SUM(C84:C85)</f>
        <v>82</v>
      </c>
      <c r="D86" s="1">
        <f>COUNTA(E2:E83)</f>
        <v>45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E43" s="1">
        <v>5</v>
      </c>
      <c r="F43" s="1">
        <v>3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11</v>
      </c>
      <c r="K43" s="1">
        <f t="shared" si="31"/>
        <v>5</v>
      </c>
      <c r="L43" s="1">
        <f t="shared" si="32"/>
        <v>12</v>
      </c>
      <c r="M43" s="1">
        <f t="shared" si="33"/>
        <v>1</v>
      </c>
      <c r="N43" s="1">
        <f t="shared" si="34"/>
        <v>5</v>
      </c>
      <c r="O43" s="1">
        <f t="shared" si="35"/>
        <v>9</v>
      </c>
      <c r="P43" s="1">
        <f t="shared" si="36"/>
        <v>6</v>
      </c>
      <c r="Q43" s="1">
        <f t="shared" si="37"/>
        <v>6</v>
      </c>
      <c r="R43" s="1">
        <f t="shared" si="38"/>
        <v>10</v>
      </c>
      <c r="S43" s="1">
        <f t="shared" si="39"/>
        <v>5</v>
      </c>
      <c r="T43" s="1">
        <f t="shared" si="40"/>
        <v>6</v>
      </c>
      <c r="U43" s="1">
        <f t="shared" si="41"/>
        <v>5</v>
      </c>
      <c r="V43" s="1">
        <f t="shared" si="42"/>
        <v>2</v>
      </c>
      <c r="W43" s="1">
        <f t="shared" si="43"/>
        <v>4</v>
      </c>
      <c r="X43" s="1">
        <f t="shared" si="44"/>
        <v>9</v>
      </c>
      <c r="Y43" s="1">
        <f t="shared" si="45"/>
        <v>7</v>
      </c>
      <c r="Z43" s="1">
        <f t="shared" si="46"/>
        <v>7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E44" s="1">
        <v>4</v>
      </c>
      <c r="F44" s="1">
        <v>2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11</v>
      </c>
      <c r="K44" s="1">
        <f t="shared" si="31"/>
        <v>5</v>
      </c>
      <c r="L44" s="1">
        <f t="shared" si="32"/>
        <v>12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6</v>
      </c>
      <c r="Q44" s="1">
        <f t="shared" si="37"/>
        <v>6</v>
      </c>
      <c r="R44" s="1">
        <f t="shared" si="38"/>
        <v>10</v>
      </c>
      <c r="S44" s="1">
        <f t="shared" si="39"/>
        <v>5</v>
      </c>
      <c r="T44" s="1">
        <f t="shared" si="40"/>
        <v>6</v>
      </c>
      <c r="U44" s="1">
        <f t="shared" si="41"/>
        <v>5</v>
      </c>
      <c r="V44" s="1">
        <f t="shared" si="42"/>
        <v>2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7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E45" s="1">
        <v>7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11</v>
      </c>
      <c r="K45" s="1">
        <f t="shared" si="31"/>
        <v>5</v>
      </c>
      <c r="L45" s="1">
        <f t="shared" si="32"/>
        <v>12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6</v>
      </c>
      <c r="Q45" s="1">
        <f t="shared" si="37"/>
        <v>6</v>
      </c>
      <c r="R45" s="1">
        <f t="shared" si="38"/>
        <v>11</v>
      </c>
      <c r="S45" s="1">
        <f t="shared" si="39"/>
        <v>5</v>
      </c>
      <c r="T45" s="1">
        <f t="shared" si="40"/>
        <v>6</v>
      </c>
      <c r="U45" s="1">
        <f t="shared" si="41"/>
        <v>6</v>
      </c>
      <c r="V45" s="1">
        <f t="shared" si="42"/>
        <v>2</v>
      </c>
      <c r="W45" s="1">
        <f t="shared" si="43"/>
        <v>4</v>
      </c>
      <c r="X45" s="1">
        <f t="shared" si="44"/>
        <v>11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4</v>
      </c>
      <c r="AC45" s="1" t="str">
        <f t="shared" si="28"/>
        <v>W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11</v>
      </c>
      <c r="K84" s="1">
        <f t="shared" si="75"/>
        <v>5</v>
      </c>
      <c r="L84" s="1">
        <f t="shared" si="75"/>
        <v>12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10</v>
      </c>
      <c r="P84" s="1">
        <f t="shared" si="76"/>
        <v>6</v>
      </c>
      <c r="Q84" s="1">
        <f t="shared" si="76"/>
        <v>6</v>
      </c>
      <c r="R84" s="1">
        <f t="shared" si="76"/>
        <v>11</v>
      </c>
      <c r="S84" s="1">
        <f t="shared" si="76"/>
        <v>5</v>
      </c>
      <c r="T84" s="1">
        <f t="shared" si="76"/>
        <v>6</v>
      </c>
      <c r="U84" s="1">
        <f t="shared" si="76"/>
        <v>6</v>
      </c>
      <c r="V84" s="1">
        <f t="shared" si="76"/>
        <v>2</v>
      </c>
      <c r="W84" s="1">
        <f t="shared" si="76"/>
        <v>4</v>
      </c>
      <c r="X84" s="1">
        <f t="shared" si="76"/>
        <v>11</v>
      </c>
      <c r="Y84" s="1">
        <f t="shared" si="76"/>
        <v>7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144</v>
      </c>
      <c r="F85" s="1">
        <f>SUM(F2:F83)</f>
        <v>136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10-6-6</v>
      </c>
      <c r="R85" s="1" t="str">
        <f>IF(R84="","0-0-0",CONCATENATE(R84,"-",S84,"-",T84))</f>
        <v>11-5-6</v>
      </c>
      <c r="U85" s="1" t="str">
        <f>IF(U84="","0-0-0",CONCATENATE(U84,"-",V84,"-",W84))</f>
        <v>6-2-4</v>
      </c>
      <c r="X85" s="1" t="str">
        <f>IF(X84="","0-0-0",CONCATENATE(X84,"-",Y84,"-",Z84))</f>
        <v>11-7-7</v>
      </c>
      <c r="AA85" s="1" t="str">
        <f>IF(AA84="","0-0",CONCATENATE(AA84,AB84))</f>
        <v>W4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44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16</v>
      </c>
      <c r="K46" s="1">
        <f t="shared" si="31"/>
        <v>2</v>
      </c>
      <c r="L46" s="1">
        <f t="shared" si="32"/>
        <v>6</v>
      </c>
      <c r="M46" s="1">
        <f t="shared" si="33"/>
        <v>0</v>
      </c>
      <c r="N46" s="1">
        <f t="shared" si="34"/>
        <v>5</v>
      </c>
      <c r="O46" s="1">
        <f t="shared" si="35"/>
        <v>13</v>
      </c>
      <c r="P46" s="1">
        <f t="shared" si="36"/>
        <v>8</v>
      </c>
      <c r="Q46" s="1">
        <f t="shared" si="37"/>
        <v>3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9</v>
      </c>
      <c r="V46" s="1">
        <f t="shared" si="42"/>
        <v>3</v>
      </c>
      <c r="W46" s="1">
        <f t="shared" si="43"/>
        <v>2</v>
      </c>
      <c r="X46" s="1">
        <f t="shared" si="44"/>
        <v>13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E47" s="1">
        <v>2</v>
      </c>
      <c r="F47" s="1">
        <v>3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17</v>
      </c>
      <c r="K47" s="1">
        <f t="shared" si="31"/>
        <v>2</v>
      </c>
      <c r="L47" s="1">
        <f t="shared" si="32"/>
        <v>6</v>
      </c>
      <c r="M47" s="1">
        <f t="shared" si="33"/>
        <v>0</v>
      </c>
      <c r="N47" s="1">
        <f t="shared" si="34"/>
        <v>5</v>
      </c>
      <c r="O47" s="1">
        <f t="shared" si="35"/>
        <v>13</v>
      </c>
      <c r="P47" s="1">
        <f t="shared" si="36"/>
        <v>8</v>
      </c>
      <c r="Q47" s="1">
        <f t="shared" si="37"/>
        <v>3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9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17</v>
      </c>
      <c r="K84" s="1">
        <f t="shared" si="75"/>
        <v>2</v>
      </c>
      <c r="L84" s="1">
        <f t="shared" si="75"/>
        <v>6</v>
      </c>
      <c r="M84" s="1">
        <f t="shared" si="75"/>
        <v>0</v>
      </c>
      <c r="N84" s="1">
        <f t="shared" si="75"/>
        <v>5</v>
      </c>
      <c r="O84" s="1">
        <f t="shared" ref="O84:Z84" si="76">IF(O2="","",MAX(O2:O83))</f>
        <v>13</v>
      </c>
      <c r="P84" s="1">
        <f t="shared" si="76"/>
        <v>8</v>
      </c>
      <c r="Q84" s="1">
        <f t="shared" si="76"/>
        <v>3</v>
      </c>
      <c r="R84" s="1">
        <f t="shared" si="76"/>
        <v>10</v>
      </c>
      <c r="S84" s="1">
        <f t="shared" si="76"/>
        <v>9</v>
      </c>
      <c r="T84" s="1">
        <f t="shared" si="76"/>
        <v>3</v>
      </c>
      <c r="U84" s="1">
        <f t="shared" si="76"/>
        <v>9</v>
      </c>
      <c r="V84" s="1">
        <f t="shared" si="76"/>
        <v>3</v>
      </c>
      <c r="W84" s="1">
        <f t="shared" si="76"/>
        <v>2</v>
      </c>
      <c r="X84" s="1">
        <f t="shared" si="76"/>
        <v>13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150</v>
      </c>
      <c r="F85" s="1">
        <f>SUM(F2:F83)</f>
        <v>133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13-8-3</v>
      </c>
      <c r="R85" s="1" t="str">
        <f>IF(R84="","0-0-0",CONCATENATE(R84,"-",S84,"-",T84))</f>
        <v>10-9-3</v>
      </c>
      <c r="U85" s="1" t="str">
        <f>IF(U84="","0-0-0",CONCATENATE(U84,"-",V84,"-",W84))</f>
        <v>9-3-2</v>
      </c>
      <c r="X85" s="1" t="str">
        <f>IF(X84="","0-0-0",CONCATENATE(X84,"-",Y84,"-",Z84))</f>
        <v>13-11-4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46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E43" s="1">
        <v>3</v>
      </c>
      <c r="F43" s="1">
        <v>4</v>
      </c>
      <c r="G43" s="1" t="s">
        <v>83</v>
      </c>
      <c r="H43" s="1" t="s">
        <v>83</v>
      </c>
      <c r="I43" s="1">
        <f t="shared" si="29"/>
        <v>15</v>
      </c>
      <c r="J43" s="1">
        <f t="shared" si="30"/>
        <v>22</v>
      </c>
      <c r="K43" s="1">
        <f t="shared" si="31"/>
        <v>2</v>
      </c>
      <c r="L43" s="1">
        <f t="shared" si="32"/>
        <v>5</v>
      </c>
      <c r="M43" s="1">
        <f t="shared" si="33"/>
        <v>1</v>
      </c>
      <c r="N43" s="1">
        <f t="shared" si="34"/>
        <v>1</v>
      </c>
      <c r="O43" s="1">
        <f t="shared" si="35"/>
        <v>8</v>
      </c>
      <c r="P43" s="1">
        <f t="shared" si="36"/>
        <v>9</v>
      </c>
      <c r="Q43" s="1">
        <f t="shared" si="37"/>
        <v>3</v>
      </c>
      <c r="R43" s="1">
        <f t="shared" si="38"/>
        <v>7</v>
      </c>
      <c r="S43" s="1">
        <f t="shared" si="39"/>
        <v>13</v>
      </c>
      <c r="T43" s="1">
        <f t="shared" si="40"/>
        <v>2</v>
      </c>
      <c r="U43" s="1">
        <f t="shared" si="14"/>
        <v>0</v>
      </c>
      <c r="V43" s="1">
        <f t="shared" si="15"/>
        <v>0</v>
      </c>
      <c r="W43" s="1">
        <f t="shared" si="16"/>
        <v>0</v>
      </c>
      <c r="X43" s="1">
        <f t="shared" si="41"/>
        <v>9</v>
      </c>
      <c r="Y43" s="1">
        <f t="shared" si="42"/>
        <v>14</v>
      </c>
      <c r="Z43" s="1">
        <f t="shared" si="43"/>
        <v>3</v>
      </c>
      <c r="AA43" s="1" t="str">
        <f t="shared" si="27"/>
        <v>L</v>
      </c>
      <c r="AB43" s="1">
        <f t="shared" si="44"/>
        <v>11</v>
      </c>
      <c r="AC43" s="1" t="str">
        <f t="shared" si="28"/>
        <v>L</v>
      </c>
      <c r="AD43" s="1">
        <f t="shared" si="24"/>
        <v>0</v>
      </c>
      <c r="AE43" s="1">
        <f t="shared" si="25"/>
        <v>7</v>
      </c>
      <c r="AF43" s="1">
        <f t="shared" si="26"/>
        <v>3</v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2</v>
      </c>
      <c r="L44" s="1">
        <f t="shared" si="32"/>
        <v>5</v>
      </c>
      <c r="M44" s="1">
        <f t="shared" si="33"/>
        <v>1</v>
      </c>
      <c r="N44" s="1">
        <f t="shared" si="34"/>
        <v>1</v>
      </c>
      <c r="O44" s="1">
        <f t="shared" si="35"/>
        <v>9</v>
      </c>
      <c r="P44" s="1">
        <f t="shared" si="36"/>
        <v>9</v>
      </c>
      <c r="Q44" s="1">
        <f t="shared" si="37"/>
        <v>3</v>
      </c>
      <c r="R44" s="1">
        <f t="shared" si="38"/>
        <v>7</v>
      </c>
      <c r="S44" s="1">
        <f t="shared" si="39"/>
        <v>13</v>
      </c>
      <c r="T44" s="1">
        <f t="shared" si="40"/>
        <v>2</v>
      </c>
      <c r="U44" s="1">
        <f t="shared" si="14"/>
        <v>0</v>
      </c>
      <c r="V44" s="1">
        <f t="shared" si="15"/>
        <v>0</v>
      </c>
      <c r="W44" s="1">
        <f t="shared" si="16"/>
        <v>0</v>
      </c>
      <c r="X44" s="1">
        <f t="shared" si="41"/>
        <v>10</v>
      </c>
      <c r="Y44" s="1">
        <f t="shared" si="42"/>
        <v>14</v>
      </c>
      <c r="Z44" s="1">
        <f t="shared" si="43"/>
        <v>3</v>
      </c>
      <c r="AA44" s="1" t="str">
        <f t="shared" si="27"/>
        <v>W</v>
      </c>
      <c r="AB44" s="1">
        <f t="shared" si="44"/>
        <v>1</v>
      </c>
      <c r="AC44" s="1" t="str">
        <f t="shared" si="28"/>
        <v>W</v>
      </c>
      <c r="AD44" s="1">
        <f t="shared" ref="AD44:AD75" si="45">IF(AC44="","",COUNTIFS(AC35:AC44,"W"))</f>
        <v>1</v>
      </c>
      <c r="AE44" s="1">
        <f t="shared" ref="AE44:AE75" si="46">IF(AC44="","",COUNTIFS(AC35:AC44,"L"))</f>
        <v>6</v>
      </c>
      <c r="AF44" s="1">
        <f t="shared" ref="AF44:AF75" si="47">IF(AC44="","",COUNTIFS(AC35:AC44,"OTL"))</f>
        <v>3</v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22</v>
      </c>
      <c r="K45" s="1">
        <f t="shared" si="31"/>
        <v>2</v>
      </c>
      <c r="L45" s="1">
        <f t="shared" si="32"/>
        <v>5</v>
      </c>
      <c r="M45" s="1">
        <f t="shared" si="33"/>
        <v>1</v>
      </c>
      <c r="N45" s="1">
        <f t="shared" si="34"/>
        <v>1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7</v>
      </c>
      <c r="S45" s="1">
        <f t="shared" si="39"/>
        <v>13</v>
      </c>
      <c r="T45" s="1">
        <f t="shared" si="40"/>
        <v>2</v>
      </c>
      <c r="U45" s="1">
        <f t="shared" si="14"/>
        <v>0</v>
      </c>
      <c r="V45" s="1">
        <f t="shared" si="15"/>
        <v>0</v>
      </c>
      <c r="W45" s="1">
        <f t="shared" si="16"/>
        <v>0</v>
      </c>
      <c r="X45" s="1">
        <f t="shared" si="41"/>
        <v>10</v>
      </c>
      <c r="Y45" s="1">
        <f t="shared" si="42"/>
        <v>14</v>
      </c>
      <c r="Z45" s="1">
        <f t="shared" si="43"/>
        <v>3</v>
      </c>
      <c r="AA45" s="1" t="str">
        <f t="shared" si="27"/>
        <v>W</v>
      </c>
      <c r="AB45" s="1">
        <f t="shared" si="44"/>
        <v>2</v>
      </c>
      <c r="AC45" s="1" t="str">
        <f t="shared" si="28"/>
        <v>W</v>
      </c>
      <c r="AD45" s="1">
        <f t="shared" si="45"/>
        <v>2</v>
      </c>
      <c r="AE45" s="1">
        <f t="shared" si="46"/>
        <v>5</v>
      </c>
      <c r="AF45" s="1">
        <f t="shared" si="47"/>
        <v>3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17</v>
      </c>
      <c r="J84" s="1">
        <f t="shared" si="72"/>
        <v>22</v>
      </c>
      <c r="K84" s="1">
        <f t="shared" si="72"/>
        <v>2</v>
      </c>
      <c r="L84" s="1">
        <f t="shared" si="72"/>
        <v>5</v>
      </c>
      <c r="M84" s="1">
        <f t="shared" si="72"/>
        <v>1</v>
      </c>
      <c r="N84" s="1">
        <f t="shared" si="72"/>
        <v>1</v>
      </c>
      <c r="O84" s="1">
        <f t="shared" ref="O84:Z84" si="73">IF(O2="","",MAX(O2:O83))</f>
        <v>10</v>
      </c>
      <c r="P84" s="1">
        <f t="shared" si="73"/>
        <v>9</v>
      </c>
      <c r="Q84" s="1">
        <f t="shared" si="73"/>
        <v>3</v>
      </c>
      <c r="R84" s="1">
        <f t="shared" si="73"/>
        <v>7</v>
      </c>
      <c r="S84" s="1">
        <f t="shared" si="73"/>
        <v>13</v>
      </c>
      <c r="T84" s="1">
        <f t="shared" si="73"/>
        <v>2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10</v>
      </c>
      <c r="Y84" s="1">
        <f t="shared" si="73"/>
        <v>14</v>
      </c>
      <c r="Z84" s="1">
        <f t="shared" si="73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130</v>
      </c>
      <c r="F85" s="1">
        <f>SUM(F2:F83)</f>
        <v>138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10-9-3</v>
      </c>
      <c r="R85" s="1" t="str">
        <f>IF(R84="","0-0-0",CONCATENATE(R84,"-",S84,"-",T84))</f>
        <v>7-13-2</v>
      </c>
      <c r="U85" s="1" t="str">
        <f>IF(U84="","0-0-0",CONCATENATE(U84,"-",V84,"-",W84))</f>
        <v>1-1-1</v>
      </c>
      <c r="X85" s="1" t="str">
        <f>IF(X84="","0-0-0",CONCATENATE(X84,"-",Y84,"-",Z84))</f>
        <v>10-14-3</v>
      </c>
      <c r="AA85" s="1" t="str">
        <f>IF(AA84="","0-0",CONCATENATE(AA84,AB84))</f>
        <v>W2</v>
      </c>
      <c r="AD85" s="1" t="str">
        <f>IF(AD84="","0-0-0",CONCATENATE(AD84,"-",AE84,"-",AF84))</f>
        <v>2-5-3</v>
      </c>
    </row>
    <row r="86" spans="1:33" x14ac:dyDescent="0.25">
      <c r="C86" s="1">
        <f>SUM(C84:C85)</f>
        <v>82</v>
      </c>
      <c r="D86" s="1">
        <f>COUNTA(E2:E83)</f>
        <v>44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130</vt:i4>
      </vt:variant>
    </vt:vector>
  </HeadingPairs>
  <TitlesOfParts>
    <vt:vector size="130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 (1_9_26)</vt:lpstr>
      <vt:lpstr>Standings (1_10_26)</vt:lpstr>
      <vt:lpstr>Standings (1_11_26)</vt:lpstr>
      <vt:lpstr>Standings (1_12_26)</vt:lpstr>
      <vt:lpstr>Standings (1_13_26)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2026-01-19T23:26:00Z</dcterms:modified>
</cp:coreProperties>
</file>