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B5E4C799-57E4-4550-93C1-ECA0C53BE563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 (3_8_26)" sheetId="166" r:id="rId132"/>
    <sheet name="Standings (3_9_26)" sheetId="167" r:id="rId133"/>
    <sheet name="Standings (3_10_26)" sheetId="168" r:id="rId134"/>
    <sheet name="Standings (3_11_26)" sheetId="169" r:id="rId135"/>
    <sheet name="Standings (3_12_26)" sheetId="170" r:id="rId136"/>
    <sheet name="Standings (3_13_26)" sheetId="171" r:id="rId137"/>
    <sheet name="Standings (3_14_26)" sheetId="172" r:id="rId138"/>
    <sheet name="Standings (3_15_26)" sheetId="173" r:id="rId139"/>
    <sheet name="Standings (3_16_26)" sheetId="174" r:id="rId140"/>
    <sheet name="Standings (3_17_26)" sheetId="175" r:id="rId141"/>
    <sheet name="Standings (3_18_26)" sheetId="176" r:id="rId142"/>
    <sheet name="Standings (3_19_26)" sheetId="177" r:id="rId143"/>
    <sheet name="Standings (3_20_26)" sheetId="178" r:id="rId144"/>
    <sheet name="Standings (3_21_26)" sheetId="179" r:id="rId145"/>
    <sheet name="Standings (3_22_26)" sheetId="180" r:id="rId146"/>
    <sheet name="Standings (3_23_26)" sheetId="181" r:id="rId147"/>
    <sheet name="Standings (3_24_26)" sheetId="182" r:id="rId148"/>
    <sheet name="Standings (3_25_26)" sheetId="183" r:id="rId149"/>
    <sheet name="Standings (3_26_26)" sheetId="184" r:id="rId150"/>
    <sheet name="Standings (3_27_26)" sheetId="185" r:id="rId151"/>
    <sheet name="Standings (3_28_26)" sheetId="186" r:id="rId152"/>
    <sheet name="Standings" sheetId="4" r:id="rId153"/>
    <sheet name="Anaheim_Ducks" sheetId="5" r:id="rId154"/>
    <sheet name="Boston_Bruins" sheetId="7" r:id="rId155"/>
    <sheet name="Buffalo_Sabres" sheetId="8" r:id="rId156"/>
    <sheet name="Calgary_Flames" sheetId="9" r:id="rId157"/>
    <sheet name="Carolina_Hurricanes" sheetId="10" r:id="rId158"/>
    <sheet name="Chicago_Blackhawks" sheetId="11" r:id="rId159"/>
    <sheet name="Colorado_Avalanche" sheetId="12" r:id="rId160"/>
    <sheet name="Columbus_Blue_Jackets" sheetId="13" r:id="rId161"/>
    <sheet name="Dallas_Stars" sheetId="14" r:id="rId162"/>
    <sheet name="Detroit_Red_Wings" sheetId="15" r:id="rId163"/>
    <sheet name="Edmonton_Oilers" sheetId="16" r:id="rId164"/>
    <sheet name="Florida_Panthers" sheetId="17" r:id="rId165"/>
    <sheet name="Los_Angeles_Kings" sheetId="18" r:id="rId166"/>
    <sheet name="Minnesota_Wild" sheetId="19" r:id="rId167"/>
    <sheet name="Montreal_Canadiens" sheetId="20" r:id="rId168"/>
    <sheet name="Nashville_Predators" sheetId="21" r:id="rId169"/>
    <sheet name="New_Jersey_Devils" sheetId="22" r:id="rId170"/>
    <sheet name="New_York_Islanders" sheetId="23" r:id="rId171"/>
    <sheet name="New_York_Rangers" sheetId="24" r:id="rId172"/>
    <sheet name="Ottawa_Senators" sheetId="25" r:id="rId173"/>
    <sheet name="Philadelphia_Flyers" sheetId="26" r:id="rId174"/>
    <sheet name="Pittsburgh_Penguins" sheetId="27" r:id="rId175"/>
    <sheet name="San_Jose_Sharks" sheetId="28" r:id="rId176"/>
    <sheet name="Seattle_Kraken" sheetId="29" r:id="rId177"/>
    <sheet name="St_Louis_Blues" sheetId="30" r:id="rId178"/>
    <sheet name="Tampa_Bay_Lightning" sheetId="31" r:id="rId179"/>
    <sheet name="Toronto_Maple_Leafs" sheetId="32" r:id="rId180"/>
    <sheet name="Utah_Mammoth" sheetId="6" r:id="rId181"/>
    <sheet name="Vancouver_Canucks" sheetId="33" r:id="rId182"/>
    <sheet name="Vegas_Golden_Knights" sheetId="34" r:id="rId183"/>
    <sheet name="Washington_Capitals" sheetId="35" r:id="rId184"/>
    <sheet name="Winnipeg_Jets" sheetId="36" r:id="rId18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 s="1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 s="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72" i="33" l="1"/>
  <c r="AF70" i="17"/>
  <c r="AE64" i="28"/>
  <c r="AF65" i="26"/>
  <c r="AF65" i="17"/>
  <c r="AF64" i="21"/>
  <c r="AE60" i="28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<sst xmlns="http://schemas.openxmlformats.org/spreadsheetml/2006/main" count="60418" uniqueCount="1810">
  <si>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</si>
  <si>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</si>
  <si>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</si>
  <si>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</si>
  <si>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</si>
  <si>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</si>
  <si>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</si>
  <si>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</si>
  <si>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</si>
  <si>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</si>
  <si>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</si>
  <si>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</si>
  <si>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</si>
  <si>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</si>
  <si>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</si>
  <si>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</si>
  <si>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</si>
  <si>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</si>
  <si>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</si>
  <si>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</si>
  <si>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</si>
  <si>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</si>
  <si>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</si>
  <si>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</si>
  <si>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</si>
  <si>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</si>
  <si>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</si>
  <si>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</si>
  <si>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</si>
  <si>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</si>
  <si>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</si>
  <si>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</si>
  <si>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</si>
  <si>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</si>
  <si>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</si>
  <si>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</si>
  <si>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</si>
  <si>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</si>
  <si>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</si>
  <si>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</si>
  <si>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</si>
  <si>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</si>
  <si>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</si>
  <si>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</si>
  <si>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</si>
  <si>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</si>
  <si>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</si>
  <si>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</si>
  <si>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</si>
  <si>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</si>
  <si>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</si>
  <si>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</si>
  <si>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</si>
  <si>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</si>
  <si>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</si>
  <si>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</si>
  <si>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</si>
  <si>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</si>
  <si>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</si>
  <si>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</si>
  <si>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</si>
  <si>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</si>
  <si>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</si>
  <si>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</si>
  <si>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</si>
  <si>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</si>
  <si>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</si>
  <si>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</si>
  <si>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</si>
  <si>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</si>
  <si>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</si>
  <si>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</si>
  <si>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</si>
  <si>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</si>
  <si>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</si>
  <si>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</si>
  <si>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</si>
  <si>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</si>
  <si>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</si>
  <si>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</si>
  <si>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</si>
  <si>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</si>
  <si>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</si>
  <si>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</si>
  <si>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</si>
  <si>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</si>
  <si>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</si>
  <si>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</si>
  <si>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</si>
  <si>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</si>
  <si>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</si>
  <si>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</si>
  <si>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</si>
  <si>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</si>
  <si>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</si>
  <si>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</si>
  <si>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</si>
  <si>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</si>
  <si>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</si>
  <si>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</si>
  <si>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</si>
  <si>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</si>
  <si>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</si>
  <si>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</si>
  <si>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</si>
  <si>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</si>
  <si>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</si>
  <si>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</si>
  <si>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</si>
  <si>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</si>
  <si>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</si>
  <si>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</si>
  <si>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</si>
  <si>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</si>
  <si>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</si>
  <si>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</si>
  <si>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</si>
  <si>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</si>
  <si>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</si>
  <si>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</si>
  <si>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</si>
  <si>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</si>
  <si>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</si>
  <si>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</si>
  <si>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</si>
  <si>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</si>
  <si>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</si>
  <si>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</si>
  <si>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</si>
  <si>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</si>
  <si>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</si>
  <si>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</si>
  <si>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</si>
  <si>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</si>
  <si>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</si>
  <si>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</si>
  <si>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</si>
  <si>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</si>
  <si>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</si>
  <si>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</si>
  <si>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</si>
  <si>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</si>
  <si>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</si>
  <si>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</si>
  <si>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</si>
  <si>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</si>
  <si>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</si>
  <si>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</si>
  <si>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</si>
  <si>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</si>
  <si>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</si>
  <si>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</si>
  <si>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</si>
  <si>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</si>
  <si>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</si>
  <si>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</si>
  <si>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</si>
  <si>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</si>
  <si>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</si>
  <si>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</si>
  <si>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</si>
  <si>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</si>
  <si>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</si>
  <si>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</si>
  <si>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</si>
  <si>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</si>
  <si>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</si>
  <si>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</si>
  <si>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</si>
  <si>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</si>
  <si>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</si>
  <si>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</si>
  <si>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</si>
  <si>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</si>
  <si>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</si>
  <si>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</si>
  <si>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</si>
  <si>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</si>
  <si>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</si>
  <si>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</si>
  <si>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</si>
  <si>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</si>
  <si>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</si>
  <si>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</si>
  <si>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</si>
  <si>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</si>
  <si>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</si>
  <si>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</si>
  <si>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</si>
  <si>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</si>
  <si>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</si>
  <si>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</si>
  <si>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</si>
  <si>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</si>
  <si>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</si>
  <si>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</si>
  <si>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</si>
  <si>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</si>
  <si>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</si>
  <si>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</si>
  <si>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</si>
  <si>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</si>
  <si>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</si>
  <si>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</si>
  <si>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</si>
  <si>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</si>
  <si>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</si>
  <si>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</si>
  <si>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</si>
  <si>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</si>
  <si>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</si>
  <si>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</si>
  <si>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</si>
  <si>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</si>
  <si>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</si>
  <si>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</si>
  <si>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</si>
  <si>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</si>
  <si>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</si>
  <si>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</si>
  <si>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</si>
  <si>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</si>
  <si>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</si>
  <si>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</si>
  <si>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</si>
  <si>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</si>
  <si>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</si>
  <si>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</si>
  <si>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</si>
  <si>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</si>
  <si>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</si>
  <si>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</si>
  <si>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</si>
  <si>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</si>
  <si>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</si>
  <si>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</si>
  <si>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</si>
  <si>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</si>
  <si>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</si>
  <si>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</si>
  <si>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</si>
  <si>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</si>
  <si>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</si>
  <si>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</si>
  <si>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</si>
  <si>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</si>
  <si>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</si>
  <si>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</si>
  <si>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</si>
  <si>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</si>
  <si>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</si>
  <si>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</si>
  <si>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</si>
  <si>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</si>
  <si>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</si>
  <si>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</si>
  <si>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</si>
  <si>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</si>
  <si>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</si>
  <si>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</si>
  <si>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</si>
  <si>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</si>
  <si>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</si>
  <si>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</si>
  <si>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</si>
  <si>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</si>
  <si>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</si>
  <si>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</si>
  <si>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</si>
  <si>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</si>
  <si>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</si>
  <si>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</si>
  <si>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</si>
  <si>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</si>
  <si>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</si>
  <si>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</si>
  <si>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</si>
  <si>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</si>
  <si>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</si>
  <si>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</si>
  <si>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</si>
  <si>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</si>
  <si>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</si>
  <si>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</si>
  <si>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</si>
  <si>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</si>
  <si>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</si>
  <si>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</si>
  <si>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</si>
  <si>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</si>
  <si>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</si>
  <si>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</si>
  <si>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</si>
  <si>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</si>
  <si>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</si>
  <si>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</si>
  <si>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</si>
  <si>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</si>
  <si>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</si>
  <si>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</si>
  <si>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</si>
  <si>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</si>
  <si>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</si>
  <si>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</si>
  <si>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</si>
  <si>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</si>
  <si>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</si>
  <si>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</si>
  <si>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</si>
  <si>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</si>
  <si>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</si>
  <si>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</si>
  <si>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</si>
  <si>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</si>
  <si>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</si>
  <si>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</si>
  <si>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</si>
  <si>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</si>
  <si>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</si>
  <si>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</si>
  <si>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</si>
  <si>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</si>
  <si>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</si>
  <si>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</si>
  <si>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</si>
  <si>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</si>
  <si>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</si>
  <si>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</si>
  <si>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</si>
  <si>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</si>
  <si>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</si>
  <si>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</si>
  <si>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</si>
  <si>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</si>
  <si>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</si>
  <si>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</si>
  <si>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</si>
  <si>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</si>
  <si>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</si>
  <si>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</si>
  <si>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</si>
  <si>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</si>
  <si>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</si>
  <si>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</si>
  <si>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</si>
  <si>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</si>
  <si>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</si>
  <si>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</si>
  <si>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</si>
  <si>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</si>
  <si>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</si>
  <si>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</si>
  <si>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</si>
  <si>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</si>
  <si>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</si>
  <si>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</si>
  <si>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</si>
  <si>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</si>
  <si>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</si>
  <si>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</si>
  <si>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</si>
  <si>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</si>
  <si>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</si>
  <si>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</si>
  <si>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</si>
  <si>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</si>
  <si>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</si>
  <si>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</si>
  <si>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</si>
  <si>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</si>
  <si>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</si>
  <si>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</si>
  <si>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</si>
  <si>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</si>
  <si>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</si>
  <si>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</si>
  <si>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</si>
  <si>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</si>
  <si>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</si>
  <si>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</si>
  <si>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</si>
  <si>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</si>
  <si>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</si>
  <si>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</si>
  <si>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</si>
  <si>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</si>
  <si>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</si>
  <si>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</si>
  <si>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</si>
  <si>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</si>
  <si>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</si>
  <si>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</si>
  <si>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</si>
  <si>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</si>
  <si>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</si>
  <si>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</si>
  <si>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</si>
  <si>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</si>
  <si>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</si>
  <si>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</si>
  <si>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</si>
  <si>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</si>
  <si>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</si>
  <si>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</si>
  <si>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</si>
  <si>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</si>
  <si>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</si>
  <si>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</si>
  <si>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</si>
  <si>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</si>
  <si>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</si>
  <si>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</si>
  <si>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</si>
  <si>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</si>
  <si>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</si>
  <si>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</si>
  <si>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</si>
  <si>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</si>
  <si>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</si>
  <si>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</si>
  <si>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</si>
  <si>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</si>
  <si>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</si>
  <si>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</si>
  <si>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</si>
  <si>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</si>
  <si>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</si>
  <si>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</si>
  <si>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</si>
  <si>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</si>
  <si>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</si>
  <si>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</si>
  <si>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</si>
  <si>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</si>
  <si>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</si>
  <si>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</si>
  <si>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</si>
  <si>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</si>
  <si>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</si>
  <si>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</si>
  <si>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</si>
  <si>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</si>
  <si>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</si>
  <si>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</si>
  <si>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</si>
  <si>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</si>
  <si>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</si>
  <si>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</si>
  <si>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</si>
  <si>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</si>
  <si>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</si>
  <si>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</si>
  <si>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</si>
  <si>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</si>
  <si>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</si>
  <si>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</si>
  <si>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</si>
  <si>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</si>
  <si>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</si>
  <si>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</si>
  <si>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</si>
  <si>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</si>
  <si>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</si>
  <si>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</si>
  <si>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</si>
  <si>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</si>
  <si>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</si>
  <si>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</si>
  <si>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</si>
  <si>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</si>
  <si>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</si>
  <si>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</si>
  <si>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</si>
  <si>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</si>
  <si>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</si>
  <si>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</si>
  <si>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</si>
  <si>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</si>
  <si>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</si>
  <si>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</si>
  <si>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</si>
  <si>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</si>
  <si>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</si>
  <si>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</si>
  <si>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</si>
  <si>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</si>
  <si>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</si>
  <si>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</si>
  <si>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</si>
  <si>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</si>
  <si>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</si>
  <si>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</si>
  <si>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</si>
  <si>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</si>
  <si>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</si>
  <si>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</si>
  <si>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</si>
  <si>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</si>
  <si>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</si>
  <si>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</si>
  <si>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</si>
  <si>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</si>
  <si>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</si>
  <si>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</si>
  <si>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</si>
  <si>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</si>
  <si>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</si>
  <si>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</si>
  <si>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</si>
  <si>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</si>
  <si>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</si>
  <si>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</si>
  <si>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</si>
  <si>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</si>
  <si>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</si>
  <si>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</si>
  <si>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</si>
  <si>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</si>
  <si>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</si>
  <si>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</si>
  <si>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</si>
  <si>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</si>
  <si>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</si>
  <si>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</si>
  <si>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</si>
  <si>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</si>
  <si>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</si>
  <si>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</si>
  <si>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</si>
  <si>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</si>
  <si>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</si>
  <si>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</si>
  <si>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</si>
  <si>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</si>
  <si>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</si>
  <si>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</si>
  <si>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</si>
  <si>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</si>
  <si>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</si>
  <si>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</si>
  <si>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</si>
  <si>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</si>
  <si>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</si>
  <si>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</si>
  <si>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</si>
  <si>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</si>
  <si>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</si>
  <si>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</si>
  <si>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</si>
  <si>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</si>
  <si>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</si>
  <si>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</si>
  <si>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</si>
  <si>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</si>
  <si>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</si>
  <si>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</si>
  <si>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</si>
  <si>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</si>
  <si>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</si>
  <si>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</si>
  <si>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</si>
  <si>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</si>
  <si>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</si>
  <si>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</si>
  <si>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</si>
  <si>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</si>
  <si>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</si>
  <si>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</si>
  <si>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</si>
  <si>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</si>
  <si>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</si>
  <si>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</si>
  <si>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</si>
  <si>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</si>
  <si>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</si>
  <si>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</si>
  <si>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</si>
  <si>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</si>
  <si>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</si>
  <si>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</si>
  <si>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</si>
  <si>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</si>
  <si>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</si>
  <si>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</si>
  <si>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</si>
  <si>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</si>
  <si>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</si>
  <si>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</si>
  <si>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</si>
  <si>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</si>
  <si>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</si>
  <si>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</si>
  <si>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</si>
  <si>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</si>
  <si>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</si>
  <si>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</si>
  <si>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</si>
  <si>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</si>
  <si>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</si>
  <si>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</si>
  <si>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</si>
  <si>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</si>
  <si>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</si>
  <si>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</si>
  <si>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</si>
  <si>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</si>
  <si>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</si>
  <si>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</si>
  <si>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</si>
  <si>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</si>
  <si>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</si>
  <si>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</si>
  <si>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</si>
  <si>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</si>
  <si>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</si>
  <si>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</si>
  <si>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</si>
  <si>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</si>
  <si>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</si>
  <si>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</si>
  <si>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</si>
  <si>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</si>
  <si>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</si>
  <si>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</si>
  <si>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</si>
  <si>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</si>
  <si>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</si>
  <si>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</si>
  <si>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</si>
  <si>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</si>
  <si>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</si>
  <si>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</si>
  <si>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</si>
  <si>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</si>
  <si>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</si>
  <si>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</si>
  <si>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</si>
  <si>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</si>
  <si>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</si>
  <si>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</si>
  <si>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</si>
  <si>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</si>
  <si>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</si>
  <si>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</si>
  <si>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</si>
  <si>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</si>
  <si>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</si>
  <si>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</si>
  <si>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</si>
  <si>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</si>
  <si>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</si>
  <si>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</si>
  <si>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</si>
  <si>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</si>
  <si>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</si>
  <si>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</si>
  <si>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</si>
  <si>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</si>
  <si>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</si>
  <si>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</si>
  <si>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</si>
  <si>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</si>
  <si>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</si>
  <si>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</si>
  <si>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</si>
  <si>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</si>
  <si>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</si>
  <si>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</si>
  <si>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</si>
  <si>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</si>
  <si>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</si>
  <si>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</si>
  <si>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</si>
  <si>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</si>
  <si>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</si>
  <si>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</si>
  <si>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</si>
  <si>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</si>
  <si>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</si>
  <si>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</si>
  <si>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</si>
  <si>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</si>
  <si>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</si>
  <si>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</si>
  <si>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</si>
  <si>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</si>
  <si>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</si>
  <si>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</si>
  <si>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</si>
  <si>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</si>
  <si>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</si>
  <si>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</si>
  <si>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</si>
  <si>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</si>
  <si>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</si>
  <si>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</si>
  <si>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</si>
  <si>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</si>
  <si>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</si>
  <si>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</si>
  <si>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</si>
  <si>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</si>
  <si>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</si>
  <si>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</si>
  <si>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</si>
  <si>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</si>
  <si>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</si>
  <si>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</si>
  <si>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</si>
  <si>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</si>
  <si>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</si>
  <si>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</si>
  <si>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</si>
  <si>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</si>
  <si>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</si>
  <si>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</si>
  <si>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</si>
  <si>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</si>
  <si>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</si>
  <si>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</si>
  <si>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</si>
  <si>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</si>
  <si>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</si>
  <si>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</si>
  <si>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</si>
  <si>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</si>
  <si>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</si>
  <si>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</si>
  <si>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</si>
  <si>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</si>
  <si>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</si>
  <si>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</si>
  <si>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</si>
  <si>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</si>
  <si>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</si>
  <si>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</si>
  <si>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</si>
  <si>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</si>
  <si>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</si>
  <si>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</si>
  <si>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</si>
  <si>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</si>
  <si>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</si>
  <si>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</si>
  <si>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</si>
  <si>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</si>
  <si>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</si>
  <si>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</si>
  <si>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</si>
  <si>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</si>
  <si>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</si>
  <si>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</si>
  <si>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</si>
  <si>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</si>
  <si>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</si>
  <si>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</si>
  <si>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</si>
  <si>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</si>
  <si>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</si>
  <si>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</si>
  <si>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</si>
  <si>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</si>
  <si>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</si>
  <si>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</si>
  <si>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</si>
  <si>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</si>
  <si>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</si>
  <si>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</si>
  <si>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</si>
  <si>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</si>
  <si>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</si>
  <si>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</si>
  <si>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</si>
  <si>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</si>
  <si>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</si>
  <si>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</si>
  <si>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</si>
  <si>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</si>
  <si>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</si>
  <si>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</si>
  <si>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</si>
  <si>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</si>
  <si>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</si>
  <si>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</si>
  <si>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</si>
  <si>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</si>
  <si>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</si>
  <si>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</si>
  <si>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</si>
  <si>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</si>
  <si>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</si>
  <si>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</si>
  <si>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</si>
  <si>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</si>
  <si>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</si>
  <si>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</si>
  <si>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</si>
  <si>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</si>
  <si>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</si>
  <si>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</si>
  <si>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</si>
  <si>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</si>
  <si>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</si>
  <si>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</si>
  <si>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</si>
  <si>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</si>
  <si>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</si>
  <si>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</si>
  <si>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</si>
  <si>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</si>
  <si>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</si>
  <si>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</si>
  <si>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</si>
  <si>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</si>
  <si>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</si>
  <si>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</si>
  <si>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</si>
  <si>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</si>
  <si>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</si>
  <si>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</si>
  <si>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</si>
  <si>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</si>
  <si>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</si>
  <si>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</si>
  <si>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</si>
  <si>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</si>
  <si>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</si>
  <si>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</si>
  <si>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</si>
  <si>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</si>
  <si>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</si>
  <si>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</si>
  <si>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</si>
  <si>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</si>
  <si>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</si>
  <si>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</si>
  <si>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</si>
  <si>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</si>
  <si>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</si>
  <si>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</si>
  <si>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</si>
  <si>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</si>
  <si>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</si>
  <si>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</si>
  <si>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</si>
  <si>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</si>
  <si>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</si>
  <si>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</si>
  <si>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</si>
  <si>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</si>
  <si>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</si>
  <si>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</si>
  <si>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</si>
  <si>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</si>
  <si>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</si>
  <si>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</si>
  <si>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</si>
  <si>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</si>
  <si>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</si>
  <si>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</si>
  <si>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</si>
  <si>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</si>
  <si>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</si>
  <si>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</si>
  <si>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</si>
  <si>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</si>
  <si>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</si>
  <si>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</si>
  <si>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</si>
  <si>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</si>
  <si>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</si>
  <si>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</si>
  <si>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</si>
  <si>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</si>
  <si>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</si>
  <si>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</si>
  <si>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</si>
  <si>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</si>
  <si>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</si>
  <si>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</si>
  <si>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</si>
  <si>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</si>
  <si>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</si>
  <si>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</si>
  <si>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</si>
  <si>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</si>
  <si>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</si>
  <si>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</si>
  <si>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</si>
  <si>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</si>
  <si>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</si>
  <si>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</si>
  <si>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</si>
  <si>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</si>
  <si>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</si>
  <si>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</si>
  <si>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</si>
  <si>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</si>
  <si>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</si>
  <si>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</si>
  <si>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</si>
  <si>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</si>
  <si>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</si>
  <si>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</si>
  <si>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</si>
  <si>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</si>
  <si>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</si>
  <si>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</si>
  <si>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</si>
  <si>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</si>
  <si>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</si>
  <si>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</si>
  <si>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</si>
  <si>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</si>
  <si>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</si>
  <si>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</si>
  <si>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</si>
  <si>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</si>
  <si>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</si>
  <si>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</si>
  <si>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</si>
  <si>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</si>
  <si>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</si>
  <si>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</si>
  <si>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</si>
  <si>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</si>
  <si>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</si>
  <si>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</si>
  <si>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</si>
  <si>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</si>
  <si>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</si>
  <si>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</si>
  <si>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</si>
  <si>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</si>
  <si>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</si>
  <si>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</si>
  <si>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</si>
  <si>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</si>
  <si>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</si>
  <si>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</si>
  <si>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</si>
  <si>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</si>
  <si>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</si>
  <si>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</si>
  <si>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</si>
  <si>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</si>
  <si>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</si>
  <si>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</si>
  <si>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</si>
  <si>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</si>
  <si>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</si>
  <si>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</si>
  <si>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</si>
  <si>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</si>
  <si>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</si>
  <si>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</si>
  <si>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</si>
  <si>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</si>
  <si>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</si>
  <si>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</si>
  <si>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</si>
  <si>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</si>
  <si>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</si>
  <si>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</si>
  <si>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</si>
  <si>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</si>
  <si>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</si>
  <si>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</si>
  <si>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</si>
  <si>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</si>
  <si>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</si>
  <si>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</si>
  <si>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</si>
  <si>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</si>
  <si>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</si>
  <si>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</si>
  <si>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</si>
  <si>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</si>
  <si>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</si>
  <si>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</si>
  <si>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</si>
  <si>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</si>
  <si>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</si>
  <si>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</si>
  <si>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</si>
  <si>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</si>
  <si>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</si>
  <si>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</si>
  <si>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</si>
  <si>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</si>
  <si>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</si>
  <si>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</si>
  <si>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</si>
  <si>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</si>
  <si>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</si>
  <si>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</si>
  <si>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</si>
  <si>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</si>
  <si>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</si>
  <si>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</si>
  <si>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</si>
  <si>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</si>
  <si>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</si>
  <si>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</si>
  <si>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</si>
  <si>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</si>
  <si>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</si>
  <si>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</si>
  <si>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</si>
  <si>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</si>
  <si>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</si>
  <si>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</si>
  <si>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</si>
  <si>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</si>
  <si>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</si>
  <si>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</si>
  <si>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</si>
  <si>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</si>
  <si>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</si>
  <si>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</si>
  <si>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</si>
  <si>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</si>
  <si>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</si>
  <si>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</si>
  <si>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</si>
  <si>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</si>
  <si>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</si>
  <si>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</si>
  <si>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</si>
  <si>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</si>
  <si>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</si>
  <si>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</si>
  <si>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</si>
  <si>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</si>
  <si>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</si>
  <si>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</si>
  <si>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</si>
  <si>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</si>
  <si>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</si>
  <si>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</si>
  <si>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</si>
  <si>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</si>
  <si>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</si>
  <si>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</si>
  <si>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</si>
  <si>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</si>
  <si>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</si>
  <si>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</si>
  <si>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</si>
  <si>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</si>
  <si>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</si>
  <si>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</si>
  <si>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</si>
  <si>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</si>
  <si>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</si>
  <si>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</si>
  <si>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</si>
  <si>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</si>
  <si>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</si>
  <si>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</si>
  <si>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</si>
  <si>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</si>
  <si>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</si>
  <si>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</si>
  <si>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</si>
  <si>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</si>
  <si>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</si>
  <si>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</si>
  <si>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</si>
  <si>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</si>
  <si>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</si>
  <si>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</si>
  <si>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</si>
  <si>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</si>
  <si>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</si>
  <si>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</si>
  <si>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</si>
  <si>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</si>
  <si>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</si>
  <si>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</si>
  <si>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</si>
  <si>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</si>
  <si>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</si>
  <si>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</si>
  <si>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</si>
  <si>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</si>
  <si>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</si>
  <si>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</si>
  <si>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</si>
  <si>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</si>
  <si>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</si>
  <si>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</si>
  <si>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</si>
  <si>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</si>
  <si>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</si>
  <si>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</si>
  <si>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</si>
  <si>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</si>
  <si>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</si>
  <si>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</si>
  <si>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</si>
  <si>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</si>
  <si>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</si>
  <si>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</si>
  <si>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</si>
  <si>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</si>
  <si>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</si>
  <si>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</si>
  <si>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</si>
  <si>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</si>
  <si>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</si>
  <si>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</si>
  <si>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</si>
  <si>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</si>
  <si>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</si>
  <si>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</si>
  <si>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</si>
  <si>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</si>
  <si>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</si>
  <si>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</si>
  <si>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</si>
  <si>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</si>
  <si>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</si>
  <si>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</si>
  <si>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</si>
  <si>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</si>
  <si>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</si>
  <si>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</si>
  <si>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</si>
  <si>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</si>
  <si>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</si>
  <si>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</si>
  <si>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</si>
  <si>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</si>
  <si>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</si>
  <si>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</si>
  <si>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</si>
  <si>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</si>
  <si>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</si>
  <si>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</si>
  <si>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</si>
  <si>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</si>
  <si>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</si>
  <si>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</si>
  <si>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</si>
  <si>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</si>
  <si>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</si>
  <si>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</si>
  <si>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</si>
  <si>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</si>
  <si>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</si>
  <si>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</si>
  <si>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</si>
  <si>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</si>
  <si>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</si>
  <si>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</si>
  <si>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</si>
  <si>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</si>
  <si>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</si>
  <si>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</si>
  <si>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</si>
  <si>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</si>
  <si>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</si>
  <si>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</si>
  <si>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</si>
  <si>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</si>
  <si>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</si>
  <si>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</si>
  <si>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</si>
  <si>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</si>
  <si>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</si>
  <si>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</si>
  <si>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</si>
  <si>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</si>
  <si>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</si>
  <si>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</si>
  <si>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</si>
  <si>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</si>
  <si>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</si>
  <si>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</si>
  <si>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</si>
  <si>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</si>
  <si>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</si>
  <si>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</si>
  <si>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</si>
  <si>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</si>
  <si>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</si>
  <si>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</si>
  <si>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</si>
  <si>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</si>
  <si>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</si>
  <si>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</si>
  <si>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</si>
  <si>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</si>
  <si>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</si>
  <si>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</si>
  <si>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</si>
  <si>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</si>
  <si>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</si>
  <si>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</si>
  <si>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</si>
  <si>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</si>
  <si>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</si>
  <si>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</si>
  <si>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</si>
  <si>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</si>
  <si>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</si>
  <si>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</si>
  <si>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</si>
  <si>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</si>
  <si>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</si>
  <si>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</si>
  <si>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</si>
  <si>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</si>
  <si>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</si>
  <si>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</si>
  <si>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</si>
  <si>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</si>
  <si>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</si>
  <si>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</si>
  <si>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</si>
  <si>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</si>
  <si>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</si>
  <si>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</si>
  <si>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</si>
  <si>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</si>
  <si>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</si>
  <si>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</si>
  <si>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</si>
  <si>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</si>
  <si>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</si>
  <si>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</si>
  <si>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</si>
  <si>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</si>
  <si>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</si>
  <si>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</si>
  <si>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</si>
  <si>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</si>
  <si>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</si>
  <si>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</si>
  <si>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</si>
  <si>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</si>
  <si>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</si>
  <si>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</si>
  <si>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</si>
  <si>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</si>
  <si>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</si>
  <si>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</si>
  <si>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</si>
  <si>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</si>
  <si>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</si>
  <si>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</si>
  <si>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</si>
  <si>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</si>
  <si>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</si>
  <si>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</si>
  <si>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</si>
  <si>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</si>
  <si>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</si>
  <si>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</si>
  <si>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</si>
  <si>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</si>
  <si>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</si>
  <si>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</si>
  <si>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</si>
  <si>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</si>
  <si>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</si>
  <si>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</si>
  <si>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</si>
  <si>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</si>
  <si>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</si>
  <si>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</si>
  <si>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</si>
  <si>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</si>
  <si>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</si>
  <si>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</si>
  <si>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</si>
  <si>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</si>
  <si>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</si>
  <si>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</si>
  <si>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</si>
  <si>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</si>
  <si>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</si>
  <si>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</si>
  <si>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</si>
  <si>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</si>
  <si>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</si>
  <si>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</si>
  <si>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</si>
  <si>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</si>
  <si>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</si>
  <si>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</si>
  <si>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</si>
  <si>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</si>
  <si>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</si>
  <si>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</si>
  <si>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</si>
  <si>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</si>
  <si>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</si>
  <si>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</si>
  <si>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</si>
  <si>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</si>
  <si>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</si>
  <si>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</si>
  <si>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</si>
  <si>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</si>
  <si>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</si>
  <si>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</si>
  <si>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</si>
  <si>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</si>
  <si>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</si>
  <si>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</si>
  <si>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</si>
  <si>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</si>
  <si>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</si>
  <si>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</si>
  <si>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</si>
  <si>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</si>
  <si>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</si>
  <si>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</si>
  <si>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</si>
  <si>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</si>
  <si>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</si>
  <si>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</si>
  <si>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</si>
  <si>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</si>
  <si>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</si>
  <si>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</si>
  <si>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</si>
  <si>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</si>
  <si>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</si>
  <si>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</si>
  <si>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</si>
  <si>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</si>
  <si>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</si>
  <si>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</si>
  <si>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</si>
  <si>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</si>
  <si>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</si>
  <si>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</si>
  <si>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</si>
  <si>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</si>
  <si>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</si>
  <si>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</si>
  <si>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</si>
  <si>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</si>
  <si>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</si>
  <si>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</si>
  <si>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</si>
  <si>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</si>
  <si>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</si>
  <si>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</si>
  <si>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</si>
  <si>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</si>
  <si>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</si>
  <si>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</si>
  <si>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</si>
  <si>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</si>
  <si>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</si>
  <si>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</si>
  <si>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</si>
  <si>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</si>
  <si>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</si>
  <si>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</si>
  <si>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</si>
  <si>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</si>
  <si>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</si>
  <si>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</si>
  <si>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</si>
  <si>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</si>
  <si>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</si>
  <si>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</si>
  <si>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</si>
  <si>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</si>
  <si>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</si>
  <si>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</si>
  <si>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</si>
  <si>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</si>
  <si>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</si>
  <si>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</si>
  <si>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</si>
  <si>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</si>
  <si>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</si>
  <si>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</si>
  <si>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</si>
  <si>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</si>
  <si>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</si>
  <si>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</si>
  <si>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</si>
  <si>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</si>
  <si>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</si>
  <si>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</si>
  <si>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</si>
  <si>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</si>
  <si>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</si>
  <si>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</si>
  <si>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</si>
  <si>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</si>
  <si>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</si>
  <si>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</si>
  <si>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</si>
  <si>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</si>
  <si>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</si>
  <si>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</si>
  <si>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</si>
  <si>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</si>
  <si>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</si>
  <si>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</si>
  <si>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</si>
  <si>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</si>
  <si>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</si>
  <si>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</si>
  <si>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</si>
  <si>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</si>
  <si>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</si>
  <si>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</si>
  <si>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</si>
  <si>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</si>
  <si>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</si>
  <si>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</si>
  <si>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</si>
  <si>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</si>
  <si>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</si>
  <si>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</si>
  <si>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</si>
  <si>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</si>
  <si>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</si>
  <si>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</si>
  <si>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</si>
  <si>
    <t>24-8-2</t>
  </si>
  <si>
    <t>21-11-3</t>
  </si>
  <si>
    <t>19-8-3</t>
  </si>
  <si>
    <t>17-7-8</t>
  </si>
  <si>
    <t>20-8-4</t>
  </si>
  <si>
    <t>21-12-3</t>
  </si>
  <si>
    <t>16-11-7</t>
  </si>
  <si>
    <t>6-11-3</t>
  </si>
  <si>
    <t>15-17-7</t>
  </si>
  <si>
    <t>17-9-4</t>
  </si>
  <si>
    <t>17-8-6</t>
  </si>
  <si>
    <t>16-13-2</t>
  </si>
  <si>
    <t>5-12-2</t>
  </si>
  <si>
    <t>14-20-2</t>
  </si>
  <si>
    <t>19-13-3</t>
  </si>
  <si>
    <t>17-16-4</t>
  </si>
  <si>
    <t>15-9-9</t>
  </si>
  <si>
    <t>11-1-7</t>
  </si>
  <si>
    <t>18-11-8</t>
  </si>
  <si>
    <t>16-15-2</t>
  </si>
  <si>
    <t>10-15-7</t>
  </si>
  <si>
    <t>13-17-3</t>
  </si>
  <si>
    <t>11-18-5</t>
  </si>
  <si>
    <t>20-8-3</t>
  </si>
  <si>
    <t>24-12-4</t>
  </si>
  <si>
    <t>18-10-4</t>
  </si>
  <si>
    <t>18-12-5</t>
  </si>
  <si>
    <t>20-9-4</t>
  </si>
  <si>
    <t>21-13-3</t>
  </si>
  <si>
    <t>16-14-2</t>
  </si>
  <si>
    <t>14-21-2</t>
  </si>
  <si>
    <t>16-9-9</t>
  </si>
  <si>
    <t>19-11-8</t>
  </si>
  <si>
    <t>16-14-7</t>
  </si>
  <si>
    <t>23-4-4</t>
  </si>
  <si>
    <t>25-2-6</t>
  </si>
  <si>
    <t>28-7-5</t>
  </si>
  <si>
    <t>19-9-4</t>
  </si>
  <si>
    <t>24-9-7</t>
  </si>
  <si>
    <t>11-17-3</t>
  </si>
  <si>
    <t>15-17-4</t>
  </si>
  <si>
    <t>22-10-1</t>
  </si>
  <si>
    <t>21-15-1</t>
  </si>
  <si>
    <t>15-14-4</t>
  </si>
  <si>
    <t>18-11-5</t>
  </si>
  <si>
    <t>16-11-8</t>
  </si>
  <si>
    <t>18-12-4</t>
  </si>
  <si>
    <t>17-8-7</t>
  </si>
  <si>
    <t>18-16-4</t>
  </si>
  <si>
    <t>9-6-4</t>
  </si>
  <si>
    <t>17-14-7</t>
  </si>
  <si>
    <t>18-14-3</t>
  </si>
  <si>
    <t>9-19-3</t>
  </si>
  <si>
    <t>16-8-7</t>
  </si>
  <si>
    <t>6-20-5</t>
  </si>
  <si>
    <t>25-8-2</t>
  </si>
  <si>
    <t>21-8-3</t>
  </si>
  <si>
    <t>18-13-5</t>
  </si>
  <si>
    <t>18-19-1</t>
  </si>
  <si>
    <t>18-11-2</t>
  </si>
  <si>
    <t>11-8-1</t>
  </si>
  <si>
    <t>15-11-8</t>
  </si>
  <si>
    <t>19-11-0</t>
  </si>
  <si>
    <t>21-14-3</t>
  </si>
  <si>
    <t>11-16-4</t>
  </si>
  <si>
    <t>6-12-3</t>
  </si>
  <si>
    <t>15-18-7</t>
  </si>
  <si>
    <t>13-3-1</t>
  </si>
  <si>
    <t>23-9-3</t>
  </si>
  <si>
    <t>20-13-3</t>
  </si>
  <si>
    <t>10-15-6</t>
  </si>
  <si>
    <t>11-1-8</t>
  </si>
  <si>
    <t>19-11-9</t>
  </si>
  <si>
    <t>23-5-4</t>
  </si>
  <si>
    <t>25-3-6</t>
  </si>
  <si>
    <t>29-7-5</t>
  </si>
  <si>
    <t>19-7-7</t>
  </si>
  <si>
    <t>25-9-7</t>
  </si>
  <si>
    <t>12-13-5</t>
  </si>
  <si>
    <t>17-13-5</t>
  </si>
  <si>
    <t>14-12-7</t>
  </si>
  <si>
    <t>16-16-3</t>
  </si>
  <si>
    <t>15-16-6</t>
  </si>
  <si>
    <t>22-15-1</t>
  </si>
  <si>
    <t>9-20-3</t>
  </si>
  <si>
    <t>16-14-4</t>
  </si>
  <si>
    <t>19-11-5</t>
  </si>
  <si>
    <t>16-8-8</t>
  </si>
  <si>
    <t>13-16-1</t>
  </si>
  <si>
    <t>16-12-5</t>
  </si>
  <si>
    <t>19-16-2</t>
  </si>
  <si>
    <t>15-12-7</t>
  </si>
  <si>
    <t>16-12-8</t>
  </si>
  <si>
    <t>18-7-8</t>
  </si>
  <si>
    <t>17-12-6</t>
  </si>
  <si>
    <t>16-16-7</t>
  </si>
  <si>
    <t>12-16-4</t>
  </si>
  <si>
    <t>25-9-2</t>
  </si>
  <si>
    <t>24-13-4</t>
  </si>
  <si>
    <t>18-14-5</t>
  </si>
  <si>
    <t>19-19-1</t>
  </si>
  <si>
    <t>20-11-0</t>
  </si>
  <si>
    <t>22-14-3</t>
  </si>
  <si>
    <t>17-11-7</t>
  </si>
  <si>
    <t>24-9-2</t>
  </si>
  <si>
    <t>18-10-8</t>
  </si>
  <si>
    <t>17-15-2</t>
  </si>
  <si>
    <t>13-16-4</t>
  </si>
  <si>
    <t>19-16-4</t>
  </si>
  <si>
    <t>12-14-6</t>
  </si>
  <si>
    <t>18-14-7</t>
  </si>
  <si>
    <t>21-6-5</t>
  </si>
  <si>
    <t>26-3-6</t>
  </si>
  <si>
    <t>30-7-5</t>
  </si>
  <si>
    <t>19-7-8</t>
  </si>
  <si>
    <t>12-13-6</t>
  </si>
  <si>
    <t>17-13-6</t>
  </si>
  <si>
    <t>12-17-3</t>
  </si>
  <si>
    <t>14-16-2</t>
  </si>
  <si>
    <t>10-20-3</t>
  </si>
  <si>
    <t>19-12-5</t>
  </si>
  <si>
    <t>14-16-1</t>
  </si>
  <si>
    <t>19-17-2</t>
  </si>
  <si>
    <t>7-20-5</t>
  </si>
  <si>
    <t>12-18-5</t>
  </si>
  <si>
    <t>16-17-4</t>
  </si>
  <si>
    <t>16-15-5</t>
  </si>
  <si>
    <t>19-12-6</t>
  </si>
  <si>
    <t>17-8-8</t>
  </si>
  <si>
    <t>25-13-4</t>
  </si>
  <si>
    <t>20-12-0</t>
  </si>
  <si>
    <t>22-15-3</t>
  </si>
  <si>
    <t>11-16-5</t>
  </si>
  <si>
    <t>15-18-8</t>
  </si>
  <si>
    <t>18-9-4</t>
  </si>
  <si>
    <t>24-9-3</t>
  </si>
  <si>
    <t>19-10-8</t>
  </si>
  <si>
    <t>18-15-2</t>
  </si>
  <si>
    <t>16-16-8</t>
  </si>
  <si>
    <t>19-16-5</t>
  </si>
  <si>
    <t>12-15-6</t>
  </si>
  <si>
    <t>18-15-7</t>
  </si>
  <si>
    <t>21-7-5</t>
  </si>
  <si>
    <t>26-4-6</t>
  </si>
  <si>
    <t>19-8-8</t>
  </si>
  <si>
    <t>16-16-6</t>
  </si>
  <si>
    <t>14-17-2</t>
  </si>
  <si>
    <t>10-21-3</t>
  </si>
  <si>
    <t>17-9-8</t>
  </si>
  <si>
    <t>15-16-1</t>
  </si>
  <si>
    <t>20-17-2</t>
  </si>
  <si>
    <t>7-21-5</t>
  </si>
  <si>
    <t>12-19-5</t>
  </si>
  <si>
    <t>17-12-8</t>
  </si>
  <si>
    <t>12-16-5</t>
  </si>
  <si>
    <t>19-9-8</t>
  </si>
  <si>
    <t>17-14-6</t>
  </si>
  <si>
    <t>12-18-3</t>
  </si>
  <si>
    <t>6-14-0</t>
  </si>
  <si>
    <t>16-18-4</t>
  </si>
  <si>
    <t>17-16-6</t>
  </si>
  <si>
    <t>15-17-2</t>
  </si>
  <si>
    <t>20-12-6</t>
  </si>
  <si>
    <t>15-17-1</t>
  </si>
  <si>
    <t>22-11-5</t>
  </si>
  <si>
    <t>15-21-2</t>
  </si>
  <si>
    <t>10-16-6</t>
  </si>
  <si>
    <t>23-6-4</t>
  </si>
  <si>
    <t>22-8-4</t>
  </si>
  <si>
    <t>30-8-5</t>
  </si>
  <si>
    <t>17-16-3</t>
  </si>
  <si>
    <t>19-15-4</t>
  </si>
  <si>
    <t>10-22-3</t>
  </si>
  <si>
    <t>18-9-8</t>
  </si>
  <si>
    <t>22-11-6</t>
  </si>
  <si>
    <t>15-17-0</t>
  </si>
  <si>
    <t>19-13-2</t>
  </si>
  <si>
    <t>17-11-8</t>
  </si>
  <si>
    <t>21-9-4</t>
  </si>
  <si>
    <t>17-12-7</t>
  </si>
  <si>
    <t>15-19-8</t>
  </si>
  <si>
    <t>24-10-3</t>
  </si>
  <si>
    <t>18-8-7</t>
  </si>
  <si>
    <t>20-10-8</t>
  </si>
  <si>
    <t>23-11-4</t>
  </si>
  <si>
    <t>18-15-8</t>
  </si>
  <si>
    <t>26-9-7</t>
  </si>
  <si>
    <t>13-14-6</t>
  </si>
  <si>
    <t>18-14-6</t>
  </si>
  <si>
    <t>17-16-7</t>
  </si>
  <si>
    <t>21-12-6</t>
  </si>
  <si>
    <t>15-18-1</t>
  </si>
  <si>
    <t>17-14-5</t>
  </si>
  <si>
    <t>8-21-5</t>
  </si>
  <si>
    <t>14-4-1</t>
  </si>
  <si>
    <t>25-10-3</t>
  </si>
  <si>
    <t>17-16-0</t>
  </si>
  <si>
    <t>16-21-2</t>
  </si>
  <si>
    <t>10-17-6</t>
  </si>
  <si>
    <t>18-17-4</t>
  </si>
  <si>
    <t>11-1-9</t>
  </si>
  <si>
    <t>19-11-10</t>
  </si>
  <si>
    <t>20-16-5</t>
  </si>
  <si>
    <t>23-6-5</t>
  </si>
  <si>
    <t>26-4-7</t>
  </si>
  <si>
    <t>15-5-2</t>
  </si>
  <si>
    <t>31-8-5</t>
  </si>
  <si>
    <t>12-18-4</t>
  </si>
  <si>
    <t>16-18-5</t>
  </si>
  <si>
    <t>22-10-2</t>
  </si>
  <si>
    <t>15-20-3</t>
  </si>
  <si>
    <t>26-9-2</t>
  </si>
  <si>
    <t>19-14-5</t>
  </si>
  <si>
    <t>16-17-0</t>
  </si>
  <si>
    <t>18-8-8</t>
  </si>
  <si>
    <t>18-13-6</t>
  </si>
  <si>
    <t>22-9-4</t>
  </si>
  <si>
    <t>19-8-7</t>
  </si>
  <si>
    <t>21-10-8</t>
  </si>
  <si>
    <t>18-16-2</t>
  </si>
  <si>
    <t>8-13-3</t>
  </si>
  <si>
    <t>18-18-4</t>
  </si>
  <si>
    <t>19-15-8</t>
  </si>
  <si>
    <t>26-10-7</t>
  </si>
  <si>
    <t>19-14-6</t>
  </si>
  <si>
    <t>18-16-3</t>
  </si>
  <si>
    <t>20-15-4</t>
  </si>
  <si>
    <t>10-15-8</t>
  </si>
  <si>
    <t>20-18-2</t>
  </si>
  <si>
    <t>8-22-5</t>
  </si>
  <si>
    <t>16-12-7</t>
  </si>
  <si>
    <t>17-13-8</t>
  </si>
  <si>
    <t>16-18-0</t>
  </si>
  <si>
    <t>15-19-9</t>
  </si>
  <si>
    <t>19-10-4</t>
  </si>
  <si>
    <t>26-10-3</t>
  </si>
  <si>
    <t>17-17-0</t>
  </si>
  <si>
    <t>16-22-2</t>
  </si>
  <si>
    <t>21-16-5</t>
  </si>
  <si>
    <t>13-16-6</t>
  </si>
  <si>
    <t>11-7-5</t>
  </si>
  <si>
    <t>19-16-8</t>
  </si>
  <si>
    <t>22-7-5</t>
  </si>
  <si>
    <t>27-4-7</t>
  </si>
  <si>
    <t>20-16-4</t>
  </si>
  <si>
    <t>16-17-2</t>
  </si>
  <si>
    <t>23-15-1</t>
  </si>
  <si>
    <t>23-11-6</t>
  </si>
  <si>
    <t>22-11-3</t>
  </si>
  <si>
    <t>19-15-5</t>
  </si>
  <si>
    <t>20-13-2</t>
  </si>
  <si>
    <t>18-12-8</t>
  </si>
  <si>
    <t>19-13-6</t>
  </si>
  <si>
    <t>23-9-4</t>
  </si>
  <si>
    <t>12-17-5</t>
  </si>
  <si>
    <t>15-20-9</t>
  </si>
  <si>
    <t>20-8-7</t>
  </si>
  <si>
    <t>21-15-3</t>
  </si>
  <si>
    <t>23-13-4</t>
  </si>
  <si>
    <t>17-9-9</t>
  </si>
  <si>
    <t>21-7-7</t>
  </si>
  <si>
    <t>15-5-3</t>
  </si>
  <si>
    <t>31-8-6</t>
  </si>
  <si>
    <t>27-10-7</t>
  </si>
  <si>
    <t>19-14-3</t>
  </si>
  <si>
    <t>20-14-6</t>
  </si>
  <si>
    <t>13-18-4</t>
  </si>
  <si>
    <t>17-18-5</t>
  </si>
  <si>
    <t>11-16-6</t>
  </si>
  <si>
    <t>10-16-8</t>
  </si>
  <si>
    <t>14-15-4</t>
  </si>
  <si>
    <t>8-23-5</t>
  </si>
  <si>
    <t>12-20-5</t>
  </si>
  <si>
    <t>15-13-7</t>
  </si>
  <si>
    <t>17-14-8</t>
  </si>
  <si>
    <t>23-9-5</t>
  </si>
  <si>
    <t>20-10-4</t>
  </si>
  <si>
    <t>15-4-1</t>
  </si>
  <si>
    <t>27-10-3</t>
  </si>
  <si>
    <t>17-14-4</t>
  </si>
  <si>
    <t>21-11-8</t>
  </si>
  <si>
    <t>19-11-2</t>
  </si>
  <si>
    <t>10-17-7</t>
  </si>
  <si>
    <t>17-10-9</t>
  </si>
  <si>
    <t>11-2-9</t>
  </si>
  <si>
    <t>19-12-10</t>
  </si>
  <si>
    <t>13-16-7</t>
  </si>
  <si>
    <t>19-16-9</t>
  </si>
  <si>
    <t>23-7-5</t>
  </si>
  <si>
    <t>31-9-6</t>
  </si>
  <si>
    <t>14-14-6</t>
  </si>
  <si>
    <t>21-14-6</t>
  </si>
  <si>
    <t>19-12-3</t>
  </si>
  <si>
    <t>21-16-4</t>
  </si>
  <si>
    <t>12-16-6</t>
  </si>
  <si>
    <t>23-10-2</t>
  </si>
  <si>
    <t>18-9-9</t>
  </si>
  <si>
    <t>15-13-11</t>
  </si>
  <si>
    <t>16-13-7</t>
  </si>
  <si>
    <t>18-14-8</t>
  </si>
  <si>
    <t>19-13-4</t>
  </si>
  <si>
    <t>20-13-6</t>
  </si>
  <si>
    <t>10-18-7</t>
  </si>
  <si>
    <t>18-19-4</t>
  </si>
  <si>
    <t>26-10-2</t>
  </si>
  <si>
    <t>23-12-6</t>
  </si>
  <si>
    <t>21-13-2</t>
  </si>
  <si>
    <t>19-12-8</t>
  </si>
  <si>
    <t>20-13-4</t>
  </si>
  <si>
    <t>21-13-6</t>
  </si>
  <si>
    <t>21-12-0</t>
  </si>
  <si>
    <t>13-17-5</t>
  </si>
  <si>
    <t>16-20-9</t>
  </si>
  <si>
    <t>27-11-3</t>
  </si>
  <si>
    <t>22-11-8</t>
  </si>
  <si>
    <t>18-17-0</t>
  </si>
  <si>
    <t>19-12-2</t>
  </si>
  <si>
    <t>15-12-8</t>
  </si>
  <si>
    <t>9-8-5</t>
  </si>
  <si>
    <t>16-17-8</t>
  </si>
  <si>
    <t>17-11-9</t>
  </si>
  <si>
    <t>24-7-5</t>
  </si>
  <si>
    <t>22-10-4</t>
  </si>
  <si>
    <t>20-14-3</t>
  </si>
  <si>
    <t>22-14-6</t>
  </si>
  <si>
    <t>21-17-4</t>
  </si>
  <si>
    <t>18-16-7</t>
  </si>
  <si>
    <t>17-17-2</t>
  </si>
  <si>
    <t>24-15-1</t>
  </si>
  <si>
    <t>16-20-3</t>
  </si>
  <si>
    <t>17-15-5</t>
  </si>
  <si>
    <t>22-12-6</t>
  </si>
  <si>
    <t>18-9-10</t>
  </si>
  <si>
    <t>6-5-9</t>
  </si>
  <si>
    <t>15-13-12</t>
  </si>
  <si>
    <t>15-19-1</t>
  </si>
  <si>
    <t>14-15-5</t>
  </si>
  <si>
    <t>8-24-5</t>
  </si>
  <si>
    <t>12-21-5</t>
  </si>
  <si>
    <t>24-12-6</t>
  </si>
  <si>
    <t>15-4-4</t>
  </si>
  <si>
    <t>25-13-5</t>
  </si>
  <si>
    <t>17-20-9</t>
  </si>
  <si>
    <t>18-17-2</t>
  </si>
  <si>
    <t>18-20-4</t>
  </si>
  <si>
    <t>19-15-3</t>
  </si>
  <si>
    <t>22-13-2</t>
  </si>
  <si>
    <t>20-12-8</t>
  </si>
  <si>
    <t>18-11-6</t>
  </si>
  <si>
    <t>21-13-7</t>
  </si>
  <si>
    <t>21-12-1</t>
  </si>
  <si>
    <t>22-12-8</t>
  </si>
  <si>
    <t>19-17-0</t>
  </si>
  <si>
    <t>20-12-2</t>
  </si>
  <si>
    <t>19-9-7</t>
  </si>
  <si>
    <t>20-12-10</t>
  </si>
  <si>
    <t>14-16-6</t>
  </si>
  <si>
    <t>25-7-5</t>
  </si>
  <si>
    <t>28-4-7</t>
  </si>
  <si>
    <t>21-8-7</t>
  </si>
  <si>
    <t>21-10-4</t>
  </si>
  <si>
    <t>20-15-3</t>
  </si>
  <si>
    <t>18-18-5</t>
  </si>
  <si>
    <t>18-17-7</t>
  </si>
  <si>
    <t>14-7-0</t>
  </si>
  <si>
    <t>25-15-1</t>
  </si>
  <si>
    <t>20-12-5</t>
  </si>
  <si>
    <t>16-20-4</t>
  </si>
  <si>
    <t>18-15-5</t>
  </si>
  <si>
    <t>12-5-3</t>
  </si>
  <si>
    <t>19-9-10</t>
  </si>
  <si>
    <t>7-5-9</t>
  </si>
  <si>
    <t>16-13-12</t>
  </si>
  <si>
    <t>15-19-2</t>
  </si>
  <si>
    <t>18-17-5</t>
  </si>
  <si>
    <t>8-25-5</t>
  </si>
  <si>
    <t>12-22-5</t>
  </si>
  <si>
    <t>18-15-9</t>
  </si>
  <si>
    <t>25-14-5</t>
  </si>
  <si>
    <t>11-18-7</t>
  </si>
  <si>
    <t>14-17-6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</si>
</sst>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theme" Target="theme/theme1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styles" Target="styles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topLeftCell="A147" workbookViewId="0">
      <selection activeCell="B161" sqref="B161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 t="s">
        <v>32</v>
      </c>
    </row>
    <row r="124" spans="1:2" hidden="1" outlineLevel="1" x14ac:dyDescent="0.25">
      <c r="A124" s="13">
        <v>45690</v>
      </c>
      <c r="B124" s="12" t="s">
        <v>32</v>
      </c>
    </row>
    <row r="125" spans="1:2" hidden="1" outlineLevel="1" x14ac:dyDescent="0.25">
      <c r="A125" s="13">
        <v>45691</v>
      </c>
      <c r="B125" s="12" t="s">
        <v>32</v>
      </c>
    </row>
    <row r="126" spans="1:2" hidden="1" outlineLevel="1" x14ac:dyDescent="0.25">
      <c r="A126" s="13">
        <v>45692</v>
      </c>
      <c r="B126" s="12" t="s">
        <v>32</v>
      </c>
    </row>
    <row r="127" spans="1:2" hidden="1" outlineLevel="1" x14ac:dyDescent="0.25">
      <c r="A127" s="13">
        <v>45693</v>
      </c>
      <c r="B127" s="12" t="s">
        <v>32</v>
      </c>
    </row>
    <row r="128" spans="1:2" hidden="1" outlineLevel="1" x14ac:dyDescent="0.25">
      <c r="A128" s="13">
        <v>45713</v>
      </c>
      <c r="B128" s="12" t="s">
        <v>32</v>
      </c>
    </row>
    <row r="129" spans="1:2" hidden="1" outlineLevel="1" x14ac:dyDescent="0.25">
      <c r="A129" s="13">
        <v>45714</v>
      </c>
      <c r="B129" s="12" t="s">
        <v>32</v>
      </c>
    </row>
    <row r="130" spans="1:2" hidden="1" outlineLevel="1" x14ac:dyDescent="0.25">
      <c r="A130" s="13">
        <v>45715</v>
      </c>
      <c r="B130" s="12" t="s">
        <v>32</v>
      </c>
    </row>
    <row r="131" spans="1:2" ht="15.75" hidden="1" outlineLevel="1" thickBot="1" x14ac:dyDescent="0.3">
      <c r="A131" s="13">
        <v>45716</v>
      </c>
      <c r="B131" s="12" t="s">
        <v>32</v>
      </c>
    </row>
    <row r="132" spans="1:2" ht="20.25" collapsed="1" thickTop="1" thickBot="1" x14ac:dyDescent="0.3">
      <c r="A132" s="44" t="s">
        <v>36</v>
      </c>
      <c r="B132" s="44"/>
    </row>
    <row r="133" spans="1:2" ht="16.5" outlineLevel="1" thickTop="1" thickBot="1" x14ac:dyDescent="0.3">
      <c r="A133" s="16" t="s">
        <v>34</v>
      </c>
      <c r="B133" s="15" t="s">
        <v>32</v>
      </c>
    </row>
    <row r="134" spans="1:2" ht="15.75" outlineLevel="1" thickTop="1" x14ac:dyDescent="0.25">
      <c r="A134" s="14">
        <v>45717</v>
      </c>
      <c r="B134" s="12" t="s">
        <v>32</v>
      </c>
    </row>
    <row r="135" spans="1:2" outlineLevel="1" x14ac:dyDescent="0.25">
      <c r="A135" s="13">
        <v>45718</v>
      </c>
      <c r="B135" s="12" t="s">
        <v>32</v>
      </c>
    </row>
    <row r="136" spans="1:2" outlineLevel="1" x14ac:dyDescent="0.25">
      <c r="A136" s="13">
        <v>45719</v>
      </c>
      <c r="B136" s="12" t="s">
        <v>32</v>
      </c>
    </row>
    <row r="137" spans="1:2" outlineLevel="1" x14ac:dyDescent="0.25">
      <c r="A137" s="13">
        <v>45720</v>
      </c>
      <c r="B137" s="12" t="s">
        <v>32</v>
      </c>
    </row>
    <row r="138" spans="1:2" outlineLevel="1" x14ac:dyDescent="0.25">
      <c r="A138" s="13">
        <v>45721</v>
      </c>
      <c r="B138" s="12" t="s">
        <v>32</v>
      </c>
    </row>
    <row r="139" spans="1:2" outlineLevel="1" x14ac:dyDescent="0.25">
      <c r="A139" s="13">
        <v>45722</v>
      </c>
      <c r="B139" s="12" t="s">
        <v>32</v>
      </c>
    </row>
    <row r="140" spans="1:2" outlineLevel="1" x14ac:dyDescent="0.25">
      <c r="A140" s="13">
        <v>45723</v>
      </c>
      <c r="B140" s="12" t="s">
        <v>32</v>
      </c>
    </row>
    <row r="141" spans="1:2" outlineLevel="1" x14ac:dyDescent="0.25">
      <c r="A141" s="13">
        <v>45724</v>
      </c>
      <c r="B141" s="12" t="s">
        <v>32</v>
      </c>
    </row>
    <row r="142" spans="1:2" outlineLevel="1" x14ac:dyDescent="0.25">
      <c r="A142" s="13">
        <v>45725</v>
      </c>
      <c r="B142" s="12" t="s">
        <v>32</v>
      </c>
    </row>
    <row r="143" spans="1:2" outlineLevel="1" x14ac:dyDescent="0.25">
      <c r="A143" s="13">
        <v>45726</v>
      </c>
      <c r="B143" s="12" t="s">
        <v>32</v>
      </c>
    </row>
    <row r="144" spans="1:2" outlineLevel="1" x14ac:dyDescent="0.25">
      <c r="A144" s="13">
        <v>45727</v>
      </c>
      <c r="B144" s="12" t="s">
        <v>32</v>
      </c>
    </row>
    <row r="145" spans="1:2" outlineLevel="1" x14ac:dyDescent="0.25">
      <c r="A145" s="13">
        <v>45728</v>
      </c>
      <c r="B145" s="12" t="s">
        <v>32</v>
      </c>
    </row>
    <row r="146" spans="1:2" outlineLevel="1" x14ac:dyDescent="0.25">
      <c r="A146" s="13">
        <v>45729</v>
      </c>
      <c r="B146" s="12" t="s">
        <v>32</v>
      </c>
    </row>
    <row r="147" spans="1:2" outlineLevel="1" x14ac:dyDescent="0.25">
      <c r="A147" s="13">
        <v>45730</v>
      </c>
      <c r="B147" s="12" t="s">
        <v>32</v>
      </c>
    </row>
    <row r="148" spans="1:2" outlineLevel="1" x14ac:dyDescent="0.25">
      <c r="A148" s="13">
        <v>45731</v>
      </c>
      <c r="B148" s="12" t="s">
        <v>32</v>
      </c>
    </row>
    <row r="149" spans="1:2" outlineLevel="1" x14ac:dyDescent="0.25">
      <c r="A149" s="13">
        <v>45732</v>
      </c>
      <c r="B149" s="12" t="s">
        <v>32</v>
      </c>
    </row>
    <row r="150" spans="1:2" outlineLevel="1" x14ac:dyDescent="0.25">
      <c r="A150" s="13">
        <v>45733</v>
      </c>
      <c r="B150" s="12" t="s">
        <v>32</v>
      </c>
    </row>
    <row r="151" spans="1:2" outlineLevel="1" x14ac:dyDescent="0.25">
      <c r="A151" s="13">
        <v>45734</v>
      </c>
      <c r="B151" s="12" t="s">
        <v>32</v>
      </c>
    </row>
    <row r="152" spans="1:2" outlineLevel="1" x14ac:dyDescent="0.25">
      <c r="A152" s="13">
        <v>45735</v>
      </c>
      <c r="B152" s="12" t="s">
        <v>32</v>
      </c>
    </row>
    <row r="153" spans="1:2" outlineLevel="1" x14ac:dyDescent="0.25">
      <c r="A153" s="13">
        <v>45736</v>
      </c>
      <c r="B153" s="12" t="s">
        <v>32</v>
      </c>
    </row>
    <row r="154" spans="1:2" outlineLevel="1" x14ac:dyDescent="0.25">
      <c r="A154" s="13">
        <v>45737</v>
      </c>
      <c r="B154" s="12" t="s">
        <v>32</v>
      </c>
    </row>
    <row r="155" spans="1:2" outlineLevel="1" x14ac:dyDescent="0.25">
      <c r="A155" s="13">
        <v>45738</v>
      </c>
      <c r="B155" s="12" t="s">
        <v>32</v>
      </c>
    </row>
    <row r="156" spans="1:2" outlineLevel="1" x14ac:dyDescent="0.25">
      <c r="A156" s="13">
        <v>45739</v>
      </c>
      <c r="B156" s="12" t="s">
        <v>32</v>
      </c>
    </row>
    <row r="157" spans="1:2" outlineLevel="1" x14ac:dyDescent="0.25">
      <c r="A157" s="13">
        <v>45740</v>
      </c>
      <c r="B157" s="12" t="s">
        <v>32</v>
      </c>
    </row>
    <row r="158" spans="1:2" outlineLevel="1" x14ac:dyDescent="0.25">
      <c r="A158" s="13">
        <v>45741</v>
      </c>
      <c r="B158" s="12" t="s">
        <v>32</v>
      </c>
    </row>
    <row r="159" spans="1:2" outlineLevel="1" x14ac:dyDescent="0.25">
      <c r="A159" s="13">
        <v>45742</v>
      </c>
      <c r="B159" s="12" t="s">
        <v>32</v>
      </c>
    </row>
    <row r="160" spans="1:2" outlineLevel="1" x14ac:dyDescent="0.25">
      <c r="A160" s="13">
        <v>45743</v>
      </c>
      <c r="B160" s="12" t="s">
        <v>32</v>
      </c>
    </row>
    <row r="161" spans="1:2" outlineLevel="1" x14ac:dyDescent="0.25">
      <c r="A161" s="13">
        <v>45744</v>
      </c>
      <c r="B161" s="12"/>
    </row>
    <row r="162" spans="1:2" outlineLevel="1" x14ac:dyDescent="0.25">
      <c r="A162" s="13">
        <v>45745</v>
      </c>
      <c r="B162" s="12"/>
    </row>
    <row r="163" spans="1:2" outlineLevel="1" x14ac:dyDescent="0.25">
      <c r="A163" s="13">
        <v>45746</v>
      </c>
      <c r="B163" s="12"/>
    </row>
    <row r="164" spans="1:2" ht="15.75" outlineLevel="1" thickBot="1" x14ac:dyDescent="0.3">
      <c r="A164" s="11">
        <v>45747</v>
      </c>
      <c r="B164" s="12"/>
    </row>
    <row r="165" spans="1:2" ht="20.25" thickTop="1" thickBot="1" x14ac:dyDescent="0.3">
      <c r="A165" s="44" t="s">
        <v>35</v>
      </c>
      <c r="B165" s="44"/>
    </row>
    <row r="166" spans="1:2" ht="16.5" outlineLevel="1" thickTop="1" thickBot="1" x14ac:dyDescent="0.3">
      <c r="A166" s="16" t="s">
        <v>34</v>
      </c>
      <c r="B166" s="15" t="s">
        <v>32</v>
      </c>
    </row>
    <row r="167" spans="1:2" ht="15.75" outlineLevel="1" thickTop="1" x14ac:dyDescent="0.25">
      <c r="A167" s="14">
        <v>45748</v>
      </c>
      <c r="B167" s="12"/>
    </row>
    <row r="168" spans="1:2" outlineLevel="1" x14ac:dyDescent="0.25">
      <c r="A168" s="13">
        <v>45749</v>
      </c>
      <c r="B168" s="12"/>
    </row>
    <row r="169" spans="1:2" outlineLevel="1" x14ac:dyDescent="0.25">
      <c r="A169" s="13">
        <v>45750</v>
      </c>
      <c r="B169" s="12"/>
    </row>
    <row r="170" spans="1:2" outlineLevel="1" x14ac:dyDescent="0.25">
      <c r="A170" s="13">
        <v>45751</v>
      </c>
      <c r="B170" s="12"/>
    </row>
    <row r="171" spans="1:2" outlineLevel="1" x14ac:dyDescent="0.25">
      <c r="A171" s="13">
        <v>45752</v>
      </c>
      <c r="B171" s="12"/>
    </row>
    <row r="172" spans="1:2" outlineLevel="1" x14ac:dyDescent="0.25">
      <c r="A172" s="13">
        <v>45753</v>
      </c>
      <c r="B172" s="12"/>
    </row>
    <row r="173" spans="1:2" outlineLevel="1" x14ac:dyDescent="0.25">
      <c r="A173" s="13">
        <v>45754</v>
      </c>
      <c r="B173" s="12"/>
    </row>
    <row r="174" spans="1:2" outlineLevel="1" x14ac:dyDescent="0.25">
      <c r="A174" s="13">
        <v>45755</v>
      </c>
      <c r="B174" s="12"/>
    </row>
    <row r="175" spans="1:2" outlineLevel="1" x14ac:dyDescent="0.25">
      <c r="A175" s="13">
        <v>45756</v>
      </c>
      <c r="B175" s="12"/>
    </row>
    <row r="176" spans="1:2" outlineLevel="1" x14ac:dyDescent="0.25">
      <c r="A176" s="13">
        <v>45758</v>
      </c>
      <c r="B176" s="12"/>
    </row>
    <row r="177" spans="1:2" outlineLevel="1" x14ac:dyDescent="0.25">
      <c r="A177" s="13">
        <v>45759</v>
      </c>
      <c r="B177" s="12"/>
    </row>
    <row r="178" spans="1:2" outlineLevel="1" x14ac:dyDescent="0.25">
      <c r="A178" s="13">
        <v>45760</v>
      </c>
      <c r="B178" s="12"/>
    </row>
    <row r="179" spans="1:2" outlineLevel="1" x14ac:dyDescent="0.25">
      <c r="A179" s="13">
        <v>45761</v>
      </c>
      <c r="B179" s="12"/>
    </row>
    <row r="180" spans="1:2" outlineLevel="1" x14ac:dyDescent="0.25">
      <c r="A180" s="13">
        <v>45762</v>
      </c>
      <c r="B180" s="12"/>
    </row>
    <row r="181" spans="1:2" ht="15.75" outlineLevel="1" thickBot="1" x14ac:dyDescent="0.3">
      <c r="A181" s="11">
        <v>45763</v>
      </c>
      <c r="B181" s="10"/>
    </row>
    <row r="182" spans="1:2" ht="15.75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  <hyperlink ref="B140" location="'Standings (3_7_26)'!A1" display="Standings" xr:uid="{C438DDD6-7ECD-4EA3-9183-032887CAFE11}"/>
    <hyperlink ref="B141" location="'Standings (3_8_26)'!A1" display="Standings" xr:uid="{C7D5EB9B-0844-4E5C-9351-FDF4D5ADE550}"/>
    <hyperlink ref="B142" location="'Standings (3_9_26)'!A1" display="Standings" xr:uid="{52C45E9B-BFDE-4A13-B4BE-CBB6A5E38ED8}"/>
    <hyperlink ref="B143" location="'Standings (3_10_26)'!A1" display="Standings" xr:uid="{DFF0A416-E21F-4048-A4AB-4A1EA1B0BD78}"/>
    <hyperlink ref="B144" location="'Standings (3_11_26)'!A1" display="Standings" xr:uid="{F4460864-DA65-425A-AD93-0471752C03EC}"/>
    <hyperlink ref="B145" location="'Standings (3_12_26)'!A1" display="Standings" xr:uid="{23F8999C-3F46-4BE9-9C68-6BB2FD8F7B6A}"/>
    <hyperlink ref="B146" location="'Standings (3_13_26)'!A1" display="Standings" xr:uid="{FA1021C3-D12C-47A5-9737-382FD63A3B10}"/>
    <hyperlink ref="B147" location="'Standings (3_14_26)'!A1" display="Standings" xr:uid="{1C3429A0-AD19-4187-A07C-A2338FE48AC0}"/>
    <hyperlink ref="B148" location="'Standings (3_15_26)'!A1" display="Standings" xr:uid="{B0AC2D44-FB97-4505-85EF-2DF941452761}"/>
    <hyperlink ref="B149" location="'Standings (3_16_26)'!A1" display="Standings" xr:uid="{8883EEB7-3D5E-4286-AD2D-06105393FE61}"/>
    <hyperlink ref="B150" location="'Standings (3_17_26)'!A1" display="Standings" xr:uid="{D99322DE-480C-426C-9211-222F7BB8A7BE}"/>
    <hyperlink ref="B151" location="'Standings (3_18_26)'!A1" display="Standings" xr:uid="{6B479953-1D20-45E4-94C8-4BFBAE2DCA0F}"/>
    <hyperlink ref="B152" location="'Standings (3_19_26)'!A1" display="Standings" xr:uid="{31DC753A-92D9-4F3D-BD2B-BCE00160C10C}"/>
    <hyperlink ref="B153" location="'Standings (3_20_26)'!A1" display="Standings" xr:uid="{DB6DBAE0-EF0D-49B0-B00A-A5B4C47F0D5A}"/>
    <hyperlink ref="B154" location="'Standings (3_21_26)'!A1" display="Standings" xr:uid="{5F812BE1-89BC-4E85-B7C5-9A12406B6D02}"/>
    <hyperlink ref="B155" location="'Standings (3_22_26)'!A1" display="Standings" xr:uid="{60FD2C21-B9B6-4C23-9158-9348AAD29F9D}"/>
    <hyperlink ref="B156" location="'Standings (3_23_26)'!A1" display="Standings" xr:uid="{17E36135-DDA0-4178-9C39-D5790BE45564}"/>
    <hyperlink ref="B157" location="'Standings (3_24_26)'!A1" display="Standings" xr:uid="{F2EB5E47-3E5C-4226-86EB-6E039FDD8F72}"/>
    <hyperlink ref="B158" location="'Standings (3_25_26)'!A1" display="Standings" xr:uid="{6DA9A0DD-6CBF-443E-892E-BCA9A23A46D5}"/>
    <hyperlink ref="B159" location="'Standings (3_26_26)'!A1" display="Standings" xr:uid="{D854C951-A0B2-4B03-9DB8-2B21A6C7E117}"/>
    <hyperlink ref="B160" location="'Standings (3_27_26)'!A1" display="Standings" xr:uid="{17B2E4C2-2AC3-4A1E-80D8-48CC32B1E42B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25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25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25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25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.75" thickBot="1" x14ac:dyDescent="0.3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25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25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25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25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25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.75" thickBot="1" x14ac:dyDescent="0.3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25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25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25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25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25">
      <c r="A8" s="32" t="s">
        <v>29</v>
      </c>
      <c r="B8" s="1">
        <v>62</v>
      </c>
      <c r="C8" s="1">
        <v>35</v>
      </c>
      <c r="D8" s="1">
        <v>22</v>
      </c>
      <c r="E8" s="20">
        <v>5</v>
      </c>
      <c r="F8" s="30">
        <v>75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937</v>
      </c>
      <c r="M8" s="1" t="s">
        <v>524</v>
      </c>
      <c r="N8" s="1" t="s">
        <v>1430</v>
      </c>
      <c r="O8" s="31">
        <v>208</v>
      </c>
      <c r="P8" s="20">
        <v>195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25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B55-4DEF-449E-8C50-ACF28451E2E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63</v>
      </c>
      <c r="C31" s="1">
        <v>25</v>
      </c>
      <c r="D31" s="1">
        <v>29</v>
      </c>
      <c r="E31" s="20">
        <v>9</v>
      </c>
      <c r="F31" s="30">
        <v>59</v>
      </c>
      <c r="G31" s="20">
        <v>22</v>
      </c>
      <c r="H31" s="20">
        <v>24</v>
      </c>
      <c r="I31" s="20">
        <v>1</v>
      </c>
      <c r="J31" s="20">
        <v>3</v>
      </c>
      <c r="K31" s="29" t="s">
        <v>1331</v>
      </c>
      <c r="L31" s="1" t="s">
        <v>1468</v>
      </c>
      <c r="M31" s="1" t="s">
        <v>1350</v>
      </c>
      <c r="N31" s="1" t="s">
        <v>1469</v>
      </c>
      <c r="O31" s="31">
        <v>166</v>
      </c>
      <c r="P31" s="20">
        <v>212</v>
      </c>
      <c r="Q31" s="30">
        <v>-46</v>
      </c>
      <c r="R31" s="29" t="s">
        <v>135</v>
      </c>
      <c r="S31" s="28" t="s">
        <v>232</v>
      </c>
    </row>
    <row r="32" spans="1:19" ht="15.75" thickBot="1" x14ac:dyDescent="0.3">
      <c r="A32" s="32" t="s">
        <v>25</v>
      </c>
      <c r="B32" s="1">
        <v>63</v>
      </c>
      <c r="C32" s="1">
        <v>23</v>
      </c>
      <c r="D32" s="1">
        <v>29</v>
      </c>
      <c r="E32" s="20">
        <v>11</v>
      </c>
      <c r="F32" s="23">
        <v>57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1183</v>
      </c>
      <c r="M32" s="1" t="s">
        <v>480</v>
      </c>
      <c r="N32" s="1" t="s">
        <v>1462</v>
      </c>
      <c r="O32" s="31">
        <v>169</v>
      </c>
      <c r="P32" s="20">
        <v>205</v>
      </c>
      <c r="Q32" s="30">
        <v>-36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F861C5-358B-4684-83C2-1198B62B131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9138-1331-40D6-96DC-3513400252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63</v>
      </c>
      <c r="C17" s="1">
        <v>32</v>
      </c>
      <c r="D17" s="1">
        <v>21</v>
      </c>
      <c r="E17" s="20">
        <v>10</v>
      </c>
      <c r="F17" s="30">
        <v>74</v>
      </c>
      <c r="G17" s="20">
        <v>17</v>
      </c>
      <c r="H17" s="20">
        <v>27</v>
      </c>
      <c r="I17" s="20">
        <v>5</v>
      </c>
      <c r="J17" s="20">
        <v>1</v>
      </c>
      <c r="K17" s="29" t="s">
        <v>1476</v>
      </c>
      <c r="L17" s="1" t="s">
        <v>1166</v>
      </c>
      <c r="M17" s="1" t="s">
        <v>638</v>
      </c>
      <c r="N17" s="1" t="s">
        <v>1404</v>
      </c>
      <c r="O17" s="31">
        <v>204</v>
      </c>
      <c r="P17" s="20">
        <v>203</v>
      </c>
      <c r="Q17" s="30">
        <v>1</v>
      </c>
      <c r="R17" s="29" t="s">
        <v>107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63</v>
      </c>
      <c r="C21" s="26">
        <v>25</v>
      </c>
      <c r="D21" s="26">
        <v>30</v>
      </c>
      <c r="E21" s="24">
        <v>8</v>
      </c>
      <c r="F21" s="23">
        <v>58</v>
      </c>
      <c r="G21" s="24">
        <v>13</v>
      </c>
      <c r="H21" s="24">
        <v>22</v>
      </c>
      <c r="I21" s="24">
        <v>3</v>
      </c>
      <c r="J21" s="24">
        <v>0</v>
      </c>
      <c r="K21" s="22" t="s">
        <v>1406</v>
      </c>
      <c r="L21" s="26" t="s">
        <v>1448</v>
      </c>
      <c r="M21" s="26" t="s">
        <v>958</v>
      </c>
      <c r="N21" s="26" t="s">
        <v>1477</v>
      </c>
      <c r="O21" s="25">
        <v>175</v>
      </c>
      <c r="P21" s="24">
        <v>200</v>
      </c>
      <c r="Q21" s="23">
        <v>-25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64</v>
      </c>
      <c r="C28" s="1">
        <v>34</v>
      </c>
      <c r="D28" s="1">
        <v>25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1294</v>
      </c>
      <c r="M28" s="1" t="s">
        <v>637</v>
      </c>
      <c r="N28" s="1" t="s">
        <v>1480</v>
      </c>
      <c r="O28" s="31">
        <v>203</v>
      </c>
      <c r="P28" s="20">
        <v>176</v>
      </c>
      <c r="Q28" s="30">
        <v>27</v>
      </c>
      <c r="R28" s="29" t="s">
        <v>101</v>
      </c>
      <c r="S28" s="28" t="s">
        <v>234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25</v>
      </c>
      <c r="B31" s="1">
        <v>64</v>
      </c>
      <c r="C31" s="1">
        <v>24</v>
      </c>
      <c r="D31" s="1">
        <v>29</v>
      </c>
      <c r="E31" s="20">
        <v>11</v>
      </c>
      <c r="F31" s="30">
        <v>59</v>
      </c>
      <c r="G31" s="20">
        <v>15</v>
      </c>
      <c r="H31" s="20">
        <v>21</v>
      </c>
      <c r="I31" s="20">
        <v>3</v>
      </c>
      <c r="J31" s="20">
        <v>5</v>
      </c>
      <c r="K31" s="29" t="s">
        <v>1300</v>
      </c>
      <c r="L31" s="1" t="s">
        <v>1183</v>
      </c>
      <c r="M31" s="1" t="s">
        <v>1478</v>
      </c>
      <c r="N31" s="1" t="s">
        <v>1479</v>
      </c>
      <c r="O31" s="31">
        <v>172</v>
      </c>
      <c r="P31" s="20">
        <v>207</v>
      </c>
      <c r="Q31" s="30">
        <v>-35</v>
      </c>
      <c r="R31" s="29" t="s">
        <v>99</v>
      </c>
      <c r="S31" s="28" t="s">
        <v>215</v>
      </c>
    </row>
    <row r="32" spans="1:19" ht="15.75" thickBot="1" x14ac:dyDescent="0.3">
      <c r="A32" s="32" t="s">
        <v>6</v>
      </c>
      <c r="B32" s="1">
        <v>63</v>
      </c>
      <c r="C32" s="1">
        <v>25</v>
      </c>
      <c r="D32" s="1">
        <v>29</v>
      </c>
      <c r="E32" s="20">
        <v>9</v>
      </c>
      <c r="F32" s="23">
        <v>59</v>
      </c>
      <c r="G32" s="20">
        <v>22</v>
      </c>
      <c r="H32" s="20">
        <v>24</v>
      </c>
      <c r="I32" s="20">
        <v>1</v>
      </c>
      <c r="J32" s="20">
        <v>3</v>
      </c>
      <c r="K32" s="29" t="s">
        <v>1331</v>
      </c>
      <c r="L32" s="1" t="s">
        <v>1468</v>
      </c>
      <c r="M32" s="1" t="s">
        <v>1350</v>
      </c>
      <c r="N32" s="1" t="s">
        <v>1469</v>
      </c>
      <c r="O32" s="31">
        <v>166</v>
      </c>
      <c r="P32" s="20">
        <v>212</v>
      </c>
      <c r="Q32" s="30">
        <v>-46</v>
      </c>
      <c r="R32" s="29" t="s">
        <v>135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18</v>
      </c>
      <c r="B39" s="1">
        <v>63</v>
      </c>
      <c r="C39" s="1">
        <v>26</v>
      </c>
      <c r="D39" s="1">
        <v>23</v>
      </c>
      <c r="E39" s="20">
        <v>14</v>
      </c>
      <c r="F39" s="30">
        <v>66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1482</v>
      </c>
      <c r="M39" s="1" t="s">
        <v>1336</v>
      </c>
      <c r="N39" s="1" t="s">
        <v>1368</v>
      </c>
      <c r="O39" s="31">
        <v>168</v>
      </c>
      <c r="P39" s="20">
        <v>190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61</v>
      </c>
      <c r="C40" s="1">
        <v>30</v>
      </c>
      <c r="D40" s="1">
        <v>25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1207</v>
      </c>
      <c r="M40" s="1" t="s">
        <v>622</v>
      </c>
      <c r="N40" s="1" t="s">
        <v>1425</v>
      </c>
      <c r="O40" s="31">
        <v>189</v>
      </c>
      <c r="P40" s="20">
        <v>212</v>
      </c>
      <c r="Q40" s="30">
        <v>-23</v>
      </c>
      <c r="R40" s="29" t="s">
        <v>107</v>
      </c>
      <c r="S40" s="28" t="s">
        <v>255</v>
      </c>
    </row>
    <row r="41" spans="1:19" x14ac:dyDescent="0.25">
      <c r="A41" s="32" t="s">
        <v>27</v>
      </c>
      <c r="B41" s="1">
        <v>63</v>
      </c>
      <c r="C41" s="1">
        <v>25</v>
      </c>
      <c r="D41" s="1">
        <v>31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1481</v>
      </c>
      <c r="M41" s="1" t="s">
        <v>488</v>
      </c>
      <c r="N41" s="1" t="s">
        <v>1386</v>
      </c>
      <c r="O41" s="31">
        <v>158</v>
      </c>
      <c r="P41" s="20">
        <v>196</v>
      </c>
      <c r="Q41" s="30">
        <v>-38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CC0ED4E-E6D1-413E-9113-981BC6F121E1}"/>
  </hyperlinks>
  <pageMargins left="0.7" right="0.7" top="0.75" bottom="0.75" header="0.3" footer="0.3"/>
  <pageSetup orientation="portrait" verticalDpi="0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3E4B-B5A8-4C3E-8E12-CA4D73AEF2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5</v>
      </c>
      <c r="B5" s="1">
        <v>63</v>
      </c>
      <c r="C5" s="1">
        <v>39</v>
      </c>
      <c r="D5" s="1">
        <v>20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1491</v>
      </c>
      <c r="L5" s="1" t="s">
        <v>1456</v>
      </c>
      <c r="M5" s="1" t="s">
        <v>578</v>
      </c>
      <c r="N5" s="1" t="s">
        <v>1492</v>
      </c>
      <c r="O5" s="31">
        <v>225</v>
      </c>
      <c r="P5" s="20">
        <v>177</v>
      </c>
      <c r="Q5" s="30">
        <v>48</v>
      </c>
      <c r="R5" s="29" t="s">
        <v>107</v>
      </c>
      <c r="S5" s="28" t="s">
        <v>200</v>
      </c>
    </row>
    <row r="6" spans="1:20" x14ac:dyDescent="0.25">
      <c r="A6" s="32" t="s">
        <v>16</v>
      </c>
      <c r="B6" s="1">
        <v>63</v>
      </c>
      <c r="C6" s="1">
        <v>35</v>
      </c>
      <c r="D6" s="1">
        <v>18</v>
      </c>
      <c r="E6" s="20">
        <v>10</v>
      </c>
      <c r="F6" s="30">
        <v>80</v>
      </c>
      <c r="G6" s="31">
        <v>22</v>
      </c>
      <c r="H6" s="20">
        <v>33</v>
      </c>
      <c r="I6" s="20">
        <v>2</v>
      </c>
      <c r="J6" s="30">
        <v>5</v>
      </c>
      <c r="K6" s="29" t="s">
        <v>1488</v>
      </c>
      <c r="L6" s="1" t="s">
        <v>1432</v>
      </c>
      <c r="M6" s="1" t="s">
        <v>1489</v>
      </c>
      <c r="N6" s="1" t="s">
        <v>1490</v>
      </c>
      <c r="O6" s="31">
        <v>225</v>
      </c>
      <c r="P6" s="20">
        <v>210</v>
      </c>
      <c r="Q6" s="30">
        <v>15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9290889-C3BF-47ED-B97B-717934A096C3}"/>
  </hyperlinks>
  <pageMargins left="0.7" right="0.7" top="0.75" bottom="0.75" header="0.3" footer="0.3"/>
  <pageSetup orientation="portrait" verticalDpi="0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0F-C53E-46D3-A2C6-6C3059146EC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16</v>
      </c>
      <c r="B5" s="1">
        <v>64</v>
      </c>
      <c r="C5" s="1">
        <v>36</v>
      </c>
      <c r="D5" s="1">
        <v>18</v>
      </c>
      <c r="E5" s="20">
        <v>10</v>
      </c>
      <c r="F5" s="30">
        <v>82</v>
      </c>
      <c r="G5" s="31">
        <v>23</v>
      </c>
      <c r="H5" s="20">
        <v>34</v>
      </c>
      <c r="I5" s="20">
        <v>2</v>
      </c>
      <c r="J5" s="30">
        <v>5</v>
      </c>
      <c r="K5" s="29" t="s">
        <v>1488</v>
      </c>
      <c r="L5" s="1" t="s">
        <v>1522</v>
      </c>
      <c r="M5" s="1" t="s">
        <v>673</v>
      </c>
      <c r="N5" s="1" t="s">
        <v>1474</v>
      </c>
      <c r="O5" s="31">
        <v>228</v>
      </c>
      <c r="P5" s="20">
        <v>212</v>
      </c>
      <c r="Q5" s="30">
        <v>16</v>
      </c>
      <c r="R5" s="29" t="s">
        <v>109</v>
      </c>
      <c r="S5" s="28" t="s">
        <v>241</v>
      </c>
    </row>
    <row r="6" spans="1:20" x14ac:dyDescent="0.25">
      <c r="A6" s="32" t="s">
        <v>5</v>
      </c>
      <c r="B6" s="1">
        <v>63</v>
      </c>
      <c r="C6" s="1">
        <v>39</v>
      </c>
      <c r="D6" s="1">
        <v>20</v>
      </c>
      <c r="E6" s="20">
        <v>4</v>
      </c>
      <c r="F6" s="30">
        <v>82</v>
      </c>
      <c r="G6" s="31">
        <v>26</v>
      </c>
      <c r="H6" s="20">
        <v>35</v>
      </c>
      <c r="I6" s="20">
        <v>4</v>
      </c>
      <c r="J6" s="30">
        <v>2</v>
      </c>
      <c r="K6" s="29" t="s">
        <v>1491</v>
      </c>
      <c r="L6" s="1" t="s">
        <v>1456</v>
      </c>
      <c r="M6" s="1" t="s">
        <v>578</v>
      </c>
      <c r="N6" s="1" t="s">
        <v>1492</v>
      </c>
      <c r="O6" s="31">
        <v>225</v>
      </c>
      <c r="P6" s="20">
        <v>177</v>
      </c>
      <c r="Q6" s="30">
        <v>48</v>
      </c>
      <c r="R6" s="29" t="s">
        <v>107</v>
      </c>
      <c r="S6" s="28" t="s">
        <v>200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10</v>
      </c>
      <c r="B18" s="1">
        <v>64</v>
      </c>
      <c r="C18" s="1">
        <v>30</v>
      </c>
      <c r="D18" s="1">
        <v>23</v>
      </c>
      <c r="E18" s="20">
        <v>11</v>
      </c>
      <c r="F18" s="30">
        <v>71</v>
      </c>
      <c r="G18" s="20">
        <v>13</v>
      </c>
      <c r="H18" s="20">
        <v>23</v>
      </c>
      <c r="I18" s="20">
        <v>7</v>
      </c>
      <c r="J18" s="20">
        <v>3</v>
      </c>
      <c r="K18" s="29" t="s">
        <v>1397</v>
      </c>
      <c r="L18" s="1" t="s">
        <v>1101</v>
      </c>
      <c r="M18" s="1" t="s">
        <v>772</v>
      </c>
      <c r="N18" s="1" t="s">
        <v>1524</v>
      </c>
      <c r="O18" s="31">
        <v>187</v>
      </c>
      <c r="P18" s="20">
        <v>201</v>
      </c>
      <c r="Q18" s="30">
        <v>-14</v>
      </c>
      <c r="R18" s="29" t="s">
        <v>99</v>
      </c>
      <c r="S18" s="28" t="s">
        <v>234</v>
      </c>
    </row>
    <row r="19" spans="1:19" x14ac:dyDescent="0.25">
      <c r="A19" s="32" t="s">
        <v>1</v>
      </c>
      <c r="B19" s="1">
        <v>66</v>
      </c>
      <c r="C19" s="1">
        <v>32</v>
      </c>
      <c r="D19" s="1">
        <v>27</v>
      </c>
      <c r="E19" s="20">
        <v>7</v>
      </c>
      <c r="F19" s="30">
        <v>71</v>
      </c>
      <c r="G19" s="20">
        <v>26</v>
      </c>
      <c r="H19" s="20">
        <v>31</v>
      </c>
      <c r="I19" s="20">
        <v>1</v>
      </c>
      <c r="J19" s="20">
        <v>5</v>
      </c>
      <c r="K19" s="29" t="s">
        <v>1266</v>
      </c>
      <c r="L19" s="1" t="s">
        <v>1525</v>
      </c>
      <c r="M19" s="1" t="s">
        <v>698</v>
      </c>
      <c r="N19" s="1" t="s">
        <v>1477</v>
      </c>
      <c r="O19" s="31">
        <v>208</v>
      </c>
      <c r="P19" s="20">
        <v>199</v>
      </c>
      <c r="Q19" s="30">
        <v>9</v>
      </c>
      <c r="R19" s="29" t="s">
        <v>101</v>
      </c>
      <c r="S19" s="28" t="s">
        <v>202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40CD5A-59BC-4079-9519-38F083F4B62D}"/>
  </hyperlinks>
  <pageMargins left="0.7" right="0.7" top="0.75" bottom="0.75" header="0.3" footer="0.3"/>
  <pageSetup orientation="portrait" verticalDpi="0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59A5-9686-4A79-AE0D-144C2FC3CEC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65</v>
      </c>
      <c r="C30" s="1">
        <v>26</v>
      </c>
      <c r="D30" s="1">
        <v>29</v>
      </c>
      <c r="E30" s="20">
        <v>10</v>
      </c>
      <c r="F30" s="30">
        <v>62</v>
      </c>
      <c r="G30" s="20">
        <v>23</v>
      </c>
      <c r="H30" s="20">
        <v>25</v>
      </c>
      <c r="I30" s="20">
        <v>1</v>
      </c>
      <c r="J30" s="20">
        <v>3</v>
      </c>
      <c r="K30" s="29" t="s">
        <v>1509</v>
      </c>
      <c r="L30" s="1" t="s">
        <v>1546</v>
      </c>
      <c r="M30" s="1" t="s">
        <v>1350</v>
      </c>
      <c r="N30" s="1" t="s">
        <v>1469</v>
      </c>
      <c r="O30" s="31">
        <v>172</v>
      </c>
      <c r="P30" s="20">
        <v>217</v>
      </c>
      <c r="Q30" s="30">
        <v>-45</v>
      </c>
      <c r="R30" s="29" t="s">
        <v>99</v>
      </c>
      <c r="S30" s="28" t="s">
        <v>234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66</v>
      </c>
      <c r="C37" s="1">
        <v>32</v>
      </c>
      <c r="D37" s="1">
        <v>26</v>
      </c>
      <c r="E37" s="20">
        <v>8</v>
      </c>
      <c r="F37" s="30">
        <v>72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1362</v>
      </c>
      <c r="M37" s="1" t="s">
        <v>544</v>
      </c>
      <c r="N37" s="1" t="s">
        <v>1549</v>
      </c>
      <c r="O37" s="31">
        <v>233</v>
      </c>
      <c r="P37" s="20">
        <v>228</v>
      </c>
      <c r="Q37" s="30">
        <v>5</v>
      </c>
      <c r="R37" s="29" t="s">
        <v>101</v>
      </c>
      <c r="S37" s="28" t="s">
        <v>200</v>
      </c>
    </row>
    <row r="38" spans="1:19" x14ac:dyDescent="0.25">
      <c r="A38" s="32" t="s">
        <v>8</v>
      </c>
      <c r="B38" s="1">
        <v>63</v>
      </c>
      <c r="C38" s="1">
        <v>31</v>
      </c>
      <c r="D38" s="1">
        <v>26</v>
      </c>
      <c r="E38" s="20">
        <v>6</v>
      </c>
      <c r="F38" s="30">
        <v>68</v>
      </c>
      <c r="G38" s="20">
        <v>17</v>
      </c>
      <c r="H38" s="20">
        <v>29</v>
      </c>
      <c r="I38" s="20">
        <v>2</v>
      </c>
      <c r="J38" s="20">
        <v>1</v>
      </c>
      <c r="K38" s="29" t="s">
        <v>1260</v>
      </c>
      <c r="L38" s="1" t="s">
        <v>1550</v>
      </c>
      <c r="M38" s="1" t="s">
        <v>622</v>
      </c>
      <c r="N38" s="1" t="s">
        <v>1425</v>
      </c>
      <c r="O38" s="31">
        <v>196</v>
      </c>
      <c r="P38" s="20">
        <v>220</v>
      </c>
      <c r="Q38" s="30">
        <v>-24</v>
      </c>
      <c r="R38" s="29" t="s">
        <v>99</v>
      </c>
      <c r="S38" s="28" t="s">
        <v>218</v>
      </c>
    </row>
    <row r="39" spans="1:19" x14ac:dyDescent="0.25">
      <c r="A39" s="32" t="s">
        <v>18</v>
      </c>
      <c r="B39" s="1">
        <v>64</v>
      </c>
      <c r="C39" s="1">
        <v>26</v>
      </c>
      <c r="D39" s="1">
        <v>23</v>
      </c>
      <c r="E39" s="20">
        <v>15</v>
      </c>
      <c r="F39" s="30">
        <v>67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1516</v>
      </c>
      <c r="M39" s="1" t="s">
        <v>1336</v>
      </c>
      <c r="N39" s="1" t="s">
        <v>1368</v>
      </c>
      <c r="O39" s="31">
        <v>169</v>
      </c>
      <c r="P39" s="20">
        <v>192</v>
      </c>
      <c r="Q39" s="30">
        <v>-23</v>
      </c>
      <c r="R39" s="29" t="s">
        <v>101</v>
      </c>
      <c r="S39" s="28" t="s">
        <v>237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9DA722-C609-48A3-BC50-F6746F7858FE}"/>
  </hyperlinks>
  <pageMargins left="0.7" right="0.7" top="0.75" bottom="0.75" header="0.3" footer="0.3"/>
  <pageSetup orientation="portrait" verticalDpi="0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8811-BDA4-4DB1-8044-CBCDD6E92B7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66</v>
      </c>
      <c r="C15" s="1">
        <v>37</v>
      </c>
      <c r="D15" s="1">
        <v>24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1146</v>
      </c>
      <c r="L15" s="1" t="s">
        <v>1498</v>
      </c>
      <c r="M15" s="1" t="s">
        <v>1316</v>
      </c>
      <c r="N15" s="1" t="s">
        <v>1344</v>
      </c>
      <c r="O15" s="31">
        <v>194</v>
      </c>
      <c r="P15" s="20">
        <v>189</v>
      </c>
      <c r="Q15" s="30">
        <v>5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18</v>
      </c>
      <c r="B38" s="1">
        <v>65</v>
      </c>
      <c r="C38" s="1">
        <v>27</v>
      </c>
      <c r="D38" s="1">
        <v>23</v>
      </c>
      <c r="E38" s="20">
        <v>15</v>
      </c>
      <c r="F38" s="30">
        <v>69</v>
      </c>
      <c r="G38" s="20">
        <v>13</v>
      </c>
      <c r="H38" s="20">
        <v>23</v>
      </c>
      <c r="I38" s="20">
        <v>4</v>
      </c>
      <c r="J38" s="20">
        <v>6</v>
      </c>
      <c r="K38" s="29" t="s">
        <v>1449</v>
      </c>
      <c r="L38" s="1" t="s">
        <v>1557</v>
      </c>
      <c r="M38" s="1" t="s">
        <v>1336</v>
      </c>
      <c r="N38" s="1" t="s">
        <v>1368</v>
      </c>
      <c r="O38" s="31">
        <v>172</v>
      </c>
      <c r="P38" s="20">
        <v>194</v>
      </c>
      <c r="Q38" s="30">
        <v>-22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63</v>
      </c>
      <c r="C39" s="1">
        <v>31</v>
      </c>
      <c r="D39" s="1">
        <v>26</v>
      </c>
      <c r="E39" s="20">
        <v>6</v>
      </c>
      <c r="F39" s="30">
        <v>68</v>
      </c>
      <c r="G39" s="20">
        <v>17</v>
      </c>
      <c r="H39" s="20">
        <v>29</v>
      </c>
      <c r="I39" s="20">
        <v>2</v>
      </c>
      <c r="J39" s="20">
        <v>1</v>
      </c>
      <c r="K39" s="29" t="s">
        <v>1260</v>
      </c>
      <c r="L39" s="1" t="s">
        <v>1550</v>
      </c>
      <c r="M39" s="1" t="s">
        <v>622</v>
      </c>
      <c r="N39" s="1" t="s">
        <v>1425</v>
      </c>
      <c r="O39" s="31">
        <v>196</v>
      </c>
      <c r="P39" s="20">
        <v>220</v>
      </c>
      <c r="Q39" s="30">
        <v>-24</v>
      </c>
      <c r="R39" s="29" t="s">
        <v>99</v>
      </c>
      <c r="S39" s="28" t="s">
        <v>218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1E96B9B-C62E-4142-9FEB-C145A9952E27}"/>
  </hyperlinks>
  <pageMargins left="0.7" right="0.7" top="0.75" bottom="0.75" header="0.3" footer="0.3"/>
  <pageSetup orientation="portrait" verticalDpi="0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D9549-77BD-40B6-BF4D-4ADAEDC6834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16</v>
      </c>
      <c r="B6" s="1">
        <v>65</v>
      </c>
      <c r="C6" s="1">
        <v>36</v>
      </c>
      <c r="D6" s="1">
        <v>19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1209</v>
      </c>
      <c r="L6" s="1" t="s">
        <v>1522</v>
      </c>
      <c r="M6" s="1" t="s">
        <v>673</v>
      </c>
      <c r="N6" s="1" t="s">
        <v>1474</v>
      </c>
      <c r="O6" s="31">
        <v>230</v>
      </c>
      <c r="P6" s="20">
        <v>216</v>
      </c>
      <c r="Q6" s="30">
        <v>14</v>
      </c>
      <c r="R6" s="29" t="s">
        <v>101</v>
      </c>
      <c r="S6" s="28" t="s">
        <v>239</v>
      </c>
    </row>
    <row r="7" spans="1:20" x14ac:dyDescent="0.25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25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25">
      <c r="A9" s="32" t="s">
        <v>11</v>
      </c>
      <c r="B9" s="1">
        <v>65</v>
      </c>
      <c r="C9" s="1">
        <v>33</v>
      </c>
      <c r="D9" s="1">
        <v>23</v>
      </c>
      <c r="E9" s="20">
        <v>9</v>
      </c>
      <c r="F9" s="30">
        <v>75</v>
      </c>
      <c r="G9" s="31">
        <v>24</v>
      </c>
      <c r="H9" s="20">
        <v>30</v>
      </c>
      <c r="I9" s="20">
        <v>3</v>
      </c>
      <c r="J9" s="30">
        <v>0</v>
      </c>
      <c r="K9" s="29" t="s">
        <v>1013</v>
      </c>
      <c r="L9" s="1" t="s">
        <v>1475</v>
      </c>
      <c r="M9" s="1" t="s">
        <v>596</v>
      </c>
      <c r="N9" s="1" t="s">
        <v>1523</v>
      </c>
      <c r="O9" s="31">
        <v>218</v>
      </c>
      <c r="P9" s="20">
        <v>201</v>
      </c>
      <c r="Q9" s="30">
        <v>17</v>
      </c>
      <c r="R9" s="29" t="s">
        <v>99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67</v>
      </c>
      <c r="C11" s="1">
        <v>28</v>
      </c>
      <c r="D11" s="1">
        <v>27</v>
      </c>
      <c r="E11" s="24">
        <v>12</v>
      </c>
      <c r="F11" s="23">
        <v>68</v>
      </c>
      <c r="G11" s="25">
        <v>19</v>
      </c>
      <c r="H11" s="24">
        <v>27</v>
      </c>
      <c r="I11" s="24">
        <v>1</v>
      </c>
      <c r="J11" s="23">
        <v>4</v>
      </c>
      <c r="K11" s="29" t="s">
        <v>1532</v>
      </c>
      <c r="L11" s="1" t="s">
        <v>1561</v>
      </c>
      <c r="M11" s="1" t="s">
        <v>892</v>
      </c>
      <c r="N11" s="1" t="s">
        <v>1562</v>
      </c>
      <c r="O11" s="31">
        <v>211</v>
      </c>
      <c r="P11" s="20">
        <v>236</v>
      </c>
      <c r="Q11" s="30">
        <v>-25</v>
      </c>
      <c r="R11" s="29" t="s">
        <v>101</v>
      </c>
      <c r="S11" s="28" t="s">
        <v>737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25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.75" thickBot="1" x14ac:dyDescent="0.3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25">
      <c r="A27" s="32" t="s">
        <v>17</v>
      </c>
      <c r="B27" s="1">
        <v>67</v>
      </c>
      <c r="C27" s="1">
        <v>38</v>
      </c>
      <c r="D27" s="1">
        <v>17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1573</v>
      </c>
      <c r="L27" s="1" t="s">
        <v>1466</v>
      </c>
      <c r="M27" s="1" t="s">
        <v>803</v>
      </c>
      <c r="N27" s="1" t="s">
        <v>1506</v>
      </c>
      <c r="O27" s="31">
        <v>224</v>
      </c>
      <c r="P27" s="20">
        <v>192</v>
      </c>
      <c r="Q27" s="30">
        <v>32</v>
      </c>
      <c r="R27" s="29" t="s">
        <v>107</v>
      </c>
      <c r="S27" s="28" t="s">
        <v>233</v>
      </c>
    </row>
    <row r="28" spans="1:19" x14ac:dyDescent="0.25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65</v>
      </c>
      <c r="C31" s="1">
        <v>27</v>
      </c>
      <c r="D31" s="1">
        <v>28</v>
      </c>
      <c r="E31" s="20">
        <v>10</v>
      </c>
      <c r="F31" s="30">
        <v>64</v>
      </c>
      <c r="G31" s="20">
        <v>21</v>
      </c>
      <c r="H31" s="20">
        <v>26</v>
      </c>
      <c r="I31" s="20">
        <v>1</v>
      </c>
      <c r="J31" s="20">
        <v>2</v>
      </c>
      <c r="K31" s="29" t="s">
        <v>1330</v>
      </c>
      <c r="L31" s="1" t="s">
        <v>1352</v>
      </c>
      <c r="M31" s="1" t="s">
        <v>122</v>
      </c>
      <c r="N31" s="1" t="s">
        <v>1574</v>
      </c>
      <c r="O31" s="31">
        <v>185</v>
      </c>
      <c r="P31" s="20">
        <v>200</v>
      </c>
      <c r="Q31" s="30">
        <v>-15</v>
      </c>
      <c r="R31" s="29" t="s">
        <v>99</v>
      </c>
      <c r="S31" s="28" t="s">
        <v>233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67</v>
      </c>
      <c r="C35" s="1">
        <v>31</v>
      </c>
      <c r="D35" s="1">
        <v>22</v>
      </c>
      <c r="E35" s="20">
        <v>14</v>
      </c>
      <c r="F35" s="33">
        <v>76</v>
      </c>
      <c r="G35" s="20">
        <v>22</v>
      </c>
      <c r="H35" s="20">
        <v>30</v>
      </c>
      <c r="I35" s="20">
        <v>1</v>
      </c>
      <c r="J35" s="20">
        <v>6</v>
      </c>
      <c r="K35" s="29" t="s">
        <v>1359</v>
      </c>
      <c r="L35" s="1" t="s">
        <v>1520</v>
      </c>
      <c r="M35" s="1" t="s">
        <v>565</v>
      </c>
      <c r="N35" s="1" t="s">
        <v>1582</v>
      </c>
      <c r="O35" s="31">
        <v>220</v>
      </c>
      <c r="P35" s="20">
        <v>209</v>
      </c>
      <c r="Q35" s="30">
        <v>11</v>
      </c>
      <c r="R35" s="29" t="s">
        <v>104</v>
      </c>
      <c r="S35" s="28" t="s">
        <v>200</v>
      </c>
    </row>
    <row r="36" spans="1:19" x14ac:dyDescent="0.25">
      <c r="A36" s="32" t="s">
        <v>31</v>
      </c>
      <c r="B36" s="1">
        <v>66</v>
      </c>
      <c r="C36" s="1">
        <v>36</v>
      </c>
      <c r="D36" s="1">
        <v>27</v>
      </c>
      <c r="E36" s="20">
        <v>3</v>
      </c>
      <c r="F36" s="30">
        <v>75</v>
      </c>
      <c r="G36" s="20">
        <v>13</v>
      </c>
      <c r="H36" s="20">
        <v>28</v>
      </c>
      <c r="I36" s="20">
        <v>8</v>
      </c>
      <c r="J36" s="20">
        <v>0</v>
      </c>
      <c r="K36" s="29" t="s">
        <v>1470</v>
      </c>
      <c r="L36" s="1" t="s">
        <v>1575</v>
      </c>
      <c r="M36" s="1" t="s">
        <v>455</v>
      </c>
      <c r="N36" s="1" t="s">
        <v>1512</v>
      </c>
      <c r="O36" s="31">
        <v>219</v>
      </c>
      <c r="P36" s="20">
        <v>230</v>
      </c>
      <c r="Q36" s="30">
        <v>-11</v>
      </c>
      <c r="R36" s="29" t="s">
        <v>107</v>
      </c>
      <c r="S36" s="28" t="s">
        <v>232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8</v>
      </c>
      <c r="B38" s="1">
        <v>64</v>
      </c>
      <c r="C38" s="1">
        <v>32</v>
      </c>
      <c r="D38" s="1">
        <v>26</v>
      </c>
      <c r="E38" s="20">
        <v>6</v>
      </c>
      <c r="F38" s="30">
        <v>70</v>
      </c>
      <c r="G38" s="20">
        <v>18</v>
      </c>
      <c r="H38" s="20">
        <v>30</v>
      </c>
      <c r="I38" s="20">
        <v>2</v>
      </c>
      <c r="J38" s="20">
        <v>1</v>
      </c>
      <c r="K38" s="29" t="s">
        <v>1260</v>
      </c>
      <c r="L38" s="1" t="s">
        <v>1578</v>
      </c>
      <c r="M38" s="1" t="s">
        <v>622</v>
      </c>
      <c r="N38" s="1" t="s">
        <v>1425</v>
      </c>
      <c r="O38" s="31">
        <v>200</v>
      </c>
      <c r="P38" s="20">
        <v>222</v>
      </c>
      <c r="Q38" s="30">
        <v>-22</v>
      </c>
      <c r="R38" s="29" t="s">
        <v>104</v>
      </c>
      <c r="S38" s="28" t="s">
        <v>233</v>
      </c>
    </row>
    <row r="39" spans="1:19" x14ac:dyDescent="0.25">
      <c r="A39" s="32" t="s">
        <v>18</v>
      </c>
      <c r="B39" s="1">
        <v>66</v>
      </c>
      <c r="C39" s="1">
        <v>27</v>
      </c>
      <c r="D39" s="1">
        <v>24</v>
      </c>
      <c r="E39" s="20">
        <v>15</v>
      </c>
      <c r="F39" s="30">
        <v>69</v>
      </c>
      <c r="G39" s="20">
        <v>13</v>
      </c>
      <c r="H39" s="20">
        <v>23</v>
      </c>
      <c r="I39" s="20">
        <v>4</v>
      </c>
      <c r="J39" s="20">
        <v>6</v>
      </c>
      <c r="K39" s="29" t="s">
        <v>1449</v>
      </c>
      <c r="L39" s="1" t="s">
        <v>1577</v>
      </c>
      <c r="M39" s="1" t="s">
        <v>1336</v>
      </c>
      <c r="N39" s="1" t="s">
        <v>1368</v>
      </c>
      <c r="O39" s="31">
        <v>176</v>
      </c>
      <c r="P39" s="20">
        <v>200</v>
      </c>
      <c r="Q39" s="30">
        <v>-24</v>
      </c>
      <c r="R39" s="29" t="s">
        <v>101</v>
      </c>
      <c r="S39" s="28" t="s">
        <v>228</v>
      </c>
    </row>
    <row r="40" spans="1:19" x14ac:dyDescent="0.25">
      <c r="A40" s="32" t="s">
        <v>7</v>
      </c>
      <c r="B40" s="1">
        <v>65</v>
      </c>
      <c r="C40" s="1">
        <v>30</v>
      </c>
      <c r="D40" s="1">
        <v>26</v>
      </c>
      <c r="E40" s="20">
        <v>9</v>
      </c>
      <c r="F40" s="30">
        <v>69</v>
      </c>
      <c r="G40" s="20">
        <v>23</v>
      </c>
      <c r="H40" s="20">
        <v>29</v>
      </c>
      <c r="I40" s="20">
        <v>1</v>
      </c>
      <c r="J40" s="20">
        <v>4</v>
      </c>
      <c r="K40" s="29" t="s">
        <v>1330</v>
      </c>
      <c r="L40" s="1" t="s">
        <v>1290</v>
      </c>
      <c r="M40" s="1" t="s">
        <v>678</v>
      </c>
      <c r="N40" s="1" t="s">
        <v>1579</v>
      </c>
      <c r="O40" s="31">
        <v>185</v>
      </c>
      <c r="P40" s="20">
        <v>197</v>
      </c>
      <c r="Q40" s="30">
        <v>-12</v>
      </c>
      <c r="R40" s="29" t="s">
        <v>99</v>
      </c>
      <c r="S40" s="28" t="s">
        <v>200</v>
      </c>
    </row>
    <row r="41" spans="1:19" x14ac:dyDescent="0.25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172B1F-1A79-4687-86AB-B4730B61F2AB}"/>
  </hyperlinks>
  <pageMargins left="0.7" right="0.7" top="0.75" bottom="0.75" header="0.3" footer="0.3"/>
  <pageSetup orientation="portrait" verticalDpi="0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3B026-79CC-4DE2-8A48-B2AE7FAF8C55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16</v>
      </c>
      <c r="B6" s="1">
        <v>66</v>
      </c>
      <c r="C6" s="1">
        <v>36</v>
      </c>
      <c r="D6" s="1">
        <v>20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1254</v>
      </c>
      <c r="L6" s="1" t="s">
        <v>1522</v>
      </c>
      <c r="M6" s="1" t="s">
        <v>673</v>
      </c>
      <c r="N6" s="1" t="s">
        <v>1474</v>
      </c>
      <c r="O6" s="31">
        <v>233</v>
      </c>
      <c r="P6" s="20">
        <v>220</v>
      </c>
      <c r="Q6" s="30">
        <v>13</v>
      </c>
      <c r="R6" s="29" t="s">
        <v>107</v>
      </c>
      <c r="S6" s="28" t="s">
        <v>233</v>
      </c>
    </row>
    <row r="7" spans="1:20" x14ac:dyDescent="0.25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25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.75" thickBot="1" x14ac:dyDescent="0.3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25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.75" thickBot="1" x14ac:dyDescent="0.3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25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25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25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25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25">
      <c r="A38" s="32" t="s">
        <v>7</v>
      </c>
      <c r="B38" s="1">
        <v>66</v>
      </c>
      <c r="C38" s="1">
        <v>31</v>
      </c>
      <c r="D38" s="1">
        <v>26</v>
      </c>
      <c r="E38" s="20">
        <v>9</v>
      </c>
      <c r="F38" s="30">
        <v>71</v>
      </c>
      <c r="G38" s="20">
        <v>24</v>
      </c>
      <c r="H38" s="20">
        <v>30</v>
      </c>
      <c r="I38" s="20">
        <v>1</v>
      </c>
      <c r="J38" s="20">
        <v>4</v>
      </c>
      <c r="K38" s="29" t="s">
        <v>1508</v>
      </c>
      <c r="L38" s="1" t="s">
        <v>1290</v>
      </c>
      <c r="M38" s="1" t="s">
        <v>678</v>
      </c>
      <c r="N38" s="1" t="s">
        <v>1579</v>
      </c>
      <c r="O38" s="31">
        <v>191</v>
      </c>
      <c r="P38" s="20">
        <v>199</v>
      </c>
      <c r="Q38" s="30">
        <v>-8</v>
      </c>
      <c r="R38" s="29" t="s">
        <v>104</v>
      </c>
      <c r="S38" s="28" t="s">
        <v>200</v>
      </c>
    </row>
    <row r="39" spans="1:19" x14ac:dyDescent="0.25">
      <c r="A39" s="32" t="s">
        <v>8</v>
      </c>
      <c r="B39" s="1">
        <v>65</v>
      </c>
      <c r="C39" s="1">
        <v>32</v>
      </c>
      <c r="D39" s="1">
        <v>27</v>
      </c>
      <c r="E39" s="20">
        <v>6</v>
      </c>
      <c r="F39" s="30">
        <v>70</v>
      </c>
      <c r="G39" s="20">
        <v>18</v>
      </c>
      <c r="H39" s="20">
        <v>30</v>
      </c>
      <c r="I39" s="20">
        <v>2</v>
      </c>
      <c r="J39" s="20">
        <v>1</v>
      </c>
      <c r="K39" s="29" t="s">
        <v>1260</v>
      </c>
      <c r="L39" s="1" t="s">
        <v>1592</v>
      </c>
      <c r="M39" s="1" t="s">
        <v>622</v>
      </c>
      <c r="N39" s="1" t="s">
        <v>1425</v>
      </c>
      <c r="O39" s="31">
        <v>204</v>
      </c>
      <c r="P39" s="20">
        <v>229</v>
      </c>
      <c r="Q39" s="30">
        <v>-25</v>
      </c>
      <c r="R39" s="29" t="s">
        <v>101</v>
      </c>
      <c r="S39" s="28" t="s">
        <v>233</v>
      </c>
    </row>
    <row r="40" spans="1:19" x14ac:dyDescent="0.25">
      <c r="A40" s="32" t="s">
        <v>18</v>
      </c>
      <c r="B40" s="1">
        <v>66</v>
      </c>
      <c r="C40" s="1">
        <v>27</v>
      </c>
      <c r="D40" s="1">
        <v>24</v>
      </c>
      <c r="E40" s="20">
        <v>15</v>
      </c>
      <c r="F40" s="30">
        <v>69</v>
      </c>
      <c r="G40" s="20">
        <v>13</v>
      </c>
      <c r="H40" s="20">
        <v>23</v>
      </c>
      <c r="I40" s="20">
        <v>4</v>
      </c>
      <c r="J40" s="20">
        <v>6</v>
      </c>
      <c r="K40" s="29" t="s">
        <v>1449</v>
      </c>
      <c r="L40" s="1" t="s">
        <v>1577</v>
      </c>
      <c r="M40" s="1" t="s">
        <v>1336</v>
      </c>
      <c r="N40" s="1" t="s">
        <v>1368</v>
      </c>
      <c r="O40" s="31">
        <v>176</v>
      </c>
      <c r="P40" s="20">
        <v>200</v>
      </c>
      <c r="Q40" s="30">
        <v>-24</v>
      </c>
      <c r="R40" s="29" t="s">
        <v>101</v>
      </c>
      <c r="S40" s="28" t="s">
        <v>228</v>
      </c>
    </row>
    <row r="41" spans="1:19" x14ac:dyDescent="0.25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C5FCD2F-6459-437B-8418-C23E2387D74F}"/>
  </hyperlinks>
  <pageMargins left="0.7" right="0.7" top="0.75" bottom="0.75" header="0.3" footer="0.3"/>
  <pageSetup orientation="portrait" verticalDpi="0" r:id="rId1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FA126-9DB7-4C90-A229-7A4EB0F0C92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21</v>
      </c>
      <c r="B6" s="1">
        <v>68</v>
      </c>
      <c r="C6" s="1">
        <v>37</v>
      </c>
      <c r="D6" s="1">
        <v>23</v>
      </c>
      <c r="E6" s="20">
        <v>8</v>
      </c>
      <c r="F6" s="30">
        <v>82</v>
      </c>
      <c r="G6" s="31">
        <v>24</v>
      </c>
      <c r="H6" s="20">
        <v>35</v>
      </c>
      <c r="I6" s="20">
        <v>2</v>
      </c>
      <c r="J6" s="30">
        <v>3</v>
      </c>
      <c r="K6" s="29" t="s">
        <v>1155</v>
      </c>
      <c r="L6" s="1" t="s">
        <v>1455</v>
      </c>
      <c r="M6" s="1" t="s">
        <v>652</v>
      </c>
      <c r="N6" s="1" t="s">
        <v>1528</v>
      </c>
      <c r="O6" s="31">
        <v>200</v>
      </c>
      <c r="P6" s="20">
        <v>203</v>
      </c>
      <c r="Q6" s="30">
        <v>-3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66</v>
      </c>
      <c r="C7" s="1">
        <v>36</v>
      </c>
      <c r="D7" s="1">
        <v>20</v>
      </c>
      <c r="E7" s="20">
        <v>10</v>
      </c>
      <c r="F7" s="30">
        <v>82</v>
      </c>
      <c r="G7" s="31">
        <v>23</v>
      </c>
      <c r="H7" s="20">
        <v>34</v>
      </c>
      <c r="I7" s="20">
        <v>2</v>
      </c>
      <c r="J7" s="30">
        <v>5</v>
      </c>
      <c r="K7" s="29" t="s">
        <v>1254</v>
      </c>
      <c r="L7" s="1" t="s">
        <v>1522</v>
      </c>
      <c r="M7" s="1" t="s">
        <v>673</v>
      </c>
      <c r="N7" s="1" t="s">
        <v>1474</v>
      </c>
      <c r="O7" s="31">
        <v>233</v>
      </c>
      <c r="P7" s="20">
        <v>220</v>
      </c>
      <c r="Q7" s="30">
        <v>13</v>
      </c>
      <c r="R7" s="29" t="s">
        <v>107</v>
      </c>
      <c r="S7" s="28" t="s">
        <v>233</v>
      </c>
    </row>
    <row r="8" spans="1:20" x14ac:dyDescent="0.25">
      <c r="A8" s="32" t="s">
        <v>29</v>
      </c>
      <c r="B8" s="1">
        <v>67</v>
      </c>
      <c r="C8" s="1">
        <v>37</v>
      </c>
      <c r="D8" s="1">
        <v>23</v>
      </c>
      <c r="E8" s="20">
        <v>7</v>
      </c>
      <c r="F8" s="30">
        <v>81</v>
      </c>
      <c r="G8" s="31">
        <v>25</v>
      </c>
      <c r="H8" s="20">
        <v>34</v>
      </c>
      <c r="I8" s="20">
        <v>3</v>
      </c>
      <c r="J8" s="30">
        <v>3</v>
      </c>
      <c r="K8" s="29" t="s">
        <v>1526</v>
      </c>
      <c r="L8" s="1" t="s">
        <v>1162</v>
      </c>
      <c r="M8" s="1" t="s">
        <v>524</v>
      </c>
      <c r="N8" s="1" t="s">
        <v>1593</v>
      </c>
      <c r="O8" s="31">
        <v>222</v>
      </c>
      <c r="P8" s="20">
        <v>211</v>
      </c>
      <c r="Q8" s="30">
        <v>11</v>
      </c>
      <c r="R8" s="29" t="s">
        <v>101</v>
      </c>
      <c r="S8" s="28" t="s">
        <v>233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.75" thickBot="1" x14ac:dyDescent="0.3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67</v>
      </c>
      <c r="C15" s="1">
        <v>34</v>
      </c>
      <c r="D15" s="1">
        <v>18</v>
      </c>
      <c r="E15" s="20">
        <v>15</v>
      </c>
      <c r="F15" s="30">
        <v>83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1279</v>
      </c>
      <c r="M15" s="1" t="s">
        <v>1500</v>
      </c>
      <c r="N15" s="1" t="s">
        <v>1501</v>
      </c>
      <c r="O15" s="31">
        <v>230</v>
      </c>
      <c r="P15" s="20">
        <v>204</v>
      </c>
      <c r="Q15" s="30">
        <v>26</v>
      </c>
      <c r="R15" s="29" t="s">
        <v>104</v>
      </c>
      <c r="S15" s="28" t="s">
        <v>222</v>
      </c>
    </row>
    <row r="16" spans="1:20" x14ac:dyDescent="0.25">
      <c r="A16" s="32" t="s">
        <v>13</v>
      </c>
      <c r="B16" s="1">
        <v>67</v>
      </c>
      <c r="C16" s="1">
        <v>38</v>
      </c>
      <c r="D16" s="1">
        <v>24</v>
      </c>
      <c r="E16" s="20">
        <v>5</v>
      </c>
      <c r="F16" s="30">
        <v>81</v>
      </c>
      <c r="G16" s="20">
        <v>20</v>
      </c>
      <c r="H16" s="20">
        <v>34</v>
      </c>
      <c r="I16" s="20">
        <v>4</v>
      </c>
      <c r="J16" s="20">
        <v>5</v>
      </c>
      <c r="K16" s="29" t="s">
        <v>1488</v>
      </c>
      <c r="L16" s="1" t="s">
        <v>1498</v>
      </c>
      <c r="M16" s="1" t="s">
        <v>1316</v>
      </c>
      <c r="N16" s="1" t="s">
        <v>1344</v>
      </c>
      <c r="O16" s="31">
        <v>197</v>
      </c>
      <c r="P16" s="20">
        <v>191</v>
      </c>
      <c r="Q16" s="30">
        <v>6</v>
      </c>
      <c r="R16" s="29" t="s">
        <v>99</v>
      </c>
      <c r="S16" s="28" t="s">
        <v>203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25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25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66</v>
      </c>
      <c r="C39" s="1">
        <v>31</v>
      </c>
      <c r="D39" s="1">
        <v>26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1508</v>
      </c>
      <c r="L39" s="1" t="s">
        <v>1290</v>
      </c>
      <c r="M39" s="1" t="s">
        <v>678</v>
      </c>
      <c r="N39" s="1" t="s">
        <v>1579</v>
      </c>
      <c r="O39" s="31">
        <v>191</v>
      </c>
      <c r="P39" s="20">
        <v>199</v>
      </c>
      <c r="Q39" s="30">
        <v>-8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65</v>
      </c>
      <c r="C40" s="1">
        <v>32</v>
      </c>
      <c r="D40" s="1">
        <v>27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1592</v>
      </c>
      <c r="M40" s="1" t="s">
        <v>622</v>
      </c>
      <c r="N40" s="1" t="s">
        <v>1425</v>
      </c>
      <c r="O40" s="31">
        <v>204</v>
      </c>
      <c r="P40" s="20">
        <v>229</v>
      </c>
      <c r="Q40" s="30">
        <v>-25</v>
      </c>
      <c r="R40" s="29" t="s">
        <v>101</v>
      </c>
      <c r="S40" s="28" t="s">
        <v>233</v>
      </c>
    </row>
    <row r="41" spans="1:19" x14ac:dyDescent="0.25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F7F6138-E511-40FF-899C-2DBC46CF2765}"/>
  </hyperlinks>
  <pageMargins left="0.7" right="0.7" top="0.75" bottom="0.75" header="0.3" footer="0.3"/>
  <pageSetup orientation="portrait" verticalDpi="0" r:id="rId1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38CDB-5886-4FAC-9AB6-FF122087F4A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25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25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25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25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.75" thickBot="1" x14ac:dyDescent="0.3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67</v>
      </c>
      <c r="C14" s="1">
        <v>42</v>
      </c>
      <c r="D14" s="1">
        <v>19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1454</v>
      </c>
      <c r="M14" s="1" t="s">
        <v>1327</v>
      </c>
      <c r="N14" s="1" t="s">
        <v>1610</v>
      </c>
      <c r="O14" s="31">
        <v>235</v>
      </c>
      <c r="P14" s="20">
        <v>197</v>
      </c>
      <c r="Q14" s="30">
        <v>38</v>
      </c>
      <c r="R14" s="29" t="s">
        <v>101</v>
      </c>
      <c r="S14" s="28" t="s">
        <v>232</v>
      </c>
    </row>
    <row r="15" spans="1:20" x14ac:dyDescent="0.25">
      <c r="A15" s="32" t="s">
        <v>13</v>
      </c>
      <c r="B15" s="1">
        <v>68</v>
      </c>
      <c r="C15" s="1">
        <v>39</v>
      </c>
      <c r="D15" s="1">
        <v>24</v>
      </c>
      <c r="E15" s="20">
        <v>5</v>
      </c>
      <c r="F15" s="30">
        <v>83</v>
      </c>
      <c r="G15" s="20">
        <v>21</v>
      </c>
      <c r="H15" s="20">
        <v>35</v>
      </c>
      <c r="I15" s="20">
        <v>4</v>
      </c>
      <c r="J15" s="20">
        <v>5</v>
      </c>
      <c r="K15" s="29" t="s">
        <v>1488</v>
      </c>
      <c r="L15" s="1" t="s">
        <v>1457</v>
      </c>
      <c r="M15" s="1" t="s">
        <v>1316</v>
      </c>
      <c r="N15" s="1" t="s">
        <v>1613</v>
      </c>
      <c r="O15" s="31">
        <v>200</v>
      </c>
      <c r="P15" s="20">
        <v>192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67</v>
      </c>
      <c r="C16" s="1">
        <v>34</v>
      </c>
      <c r="D16" s="1">
        <v>18</v>
      </c>
      <c r="E16" s="20">
        <v>15</v>
      </c>
      <c r="F16" s="30">
        <v>83</v>
      </c>
      <c r="G16" s="20">
        <v>28</v>
      </c>
      <c r="H16" s="20">
        <v>33</v>
      </c>
      <c r="I16" s="20">
        <v>1</v>
      </c>
      <c r="J16" s="20">
        <v>10</v>
      </c>
      <c r="K16" s="29" t="s">
        <v>1460</v>
      </c>
      <c r="L16" s="1" t="s">
        <v>1279</v>
      </c>
      <c r="M16" s="1" t="s">
        <v>1500</v>
      </c>
      <c r="N16" s="1" t="s">
        <v>1501</v>
      </c>
      <c r="O16" s="31">
        <v>230</v>
      </c>
      <c r="P16" s="20">
        <v>204</v>
      </c>
      <c r="Q16" s="30">
        <v>26</v>
      </c>
      <c r="R16" s="29" t="s">
        <v>104</v>
      </c>
      <c r="S16" s="28" t="s">
        <v>222</v>
      </c>
    </row>
    <row r="17" spans="1:19" x14ac:dyDescent="0.25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25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25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25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E30DD7E-C135-4EAC-8DAC-A1AD805FB4CA}"/>
  </hyperlinks>
  <pageMargins left="0.7" right="0.7" top="0.75" bottom="0.75" header="0.3" footer="0.3"/>
  <pageSetup orientation="portrait" verticalDpi="0" r:id="rId1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B9E8-B5BD-41AB-8AF5-947186A80C9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25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25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25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25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25">
      <c r="A9" s="32" t="s">
        <v>11</v>
      </c>
      <c r="B9" s="1">
        <v>67</v>
      </c>
      <c r="C9" s="1">
        <v>34</v>
      </c>
      <c r="D9" s="1">
        <v>24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1242</v>
      </c>
      <c r="M9" s="1" t="s">
        <v>596</v>
      </c>
      <c r="N9" s="1" t="s">
        <v>1545</v>
      </c>
      <c r="O9" s="31">
        <v>226</v>
      </c>
      <c r="P9" s="20">
        <v>209</v>
      </c>
      <c r="Q9" s="30">
        <v>17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.75" thickBot="1" x14ac:dyDescent="0.3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13</v>
      </c>
      <c r="B16" s="1">
        <v>68</v>
      </c>
      <c r="C16" s="1">
        <v>39</v>
      </c>
      <c r="D16" s="1">
        <v>24</v>
      </c>
      <c r="E16" s="20">
        <v>5</v>
      </c>
      <c r="F16" s="30">
        <v>83</v>
      </c>
      <c r="G16" s="20">
        <v>21</v>
      </c>
      <c r="H16" s="20">
        <v>35</v>
      </c>
      <c r="I16" s="20">
        <v>4</v>
      </c>
      <c r="J16" s="20">
        <v>5</v>
      </c>
      <c r="K16" s="29" t="s">
        <v>1488</v>
      </c>
      <c r="L16" s="1" t="s">
        <v>1457</v>
      </c>
      <c r="M16" s="1" t="s">
        <v>1316</v>
      </c>
      <c r="N16" s="1" t="s">
        <v>1613</v>
      </c>
      <c r="O16" s="31">
        <v>200</v>
      </c>
      <c r="P16" s="20">
        <v>192</v>
      </c>
      <c r="Q16" s="30">
        <v>8</v>
      </c>
      <c r="R16" s="29" t="s">
        <v>104</v>
      </c>
      <c r="S16" s="28" t="s">
        <v>203</v>
      </c>
    </row>
    <row r="17" spans="1:19" x14ac:dyDescent="0.25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25">
      <c r="A18" s="32" t="s">
        <v>10</v>
      </c>
      <c r="B18" s="1">
        <v>67</v>
      </c>
      <c r="C18" s="1">
        <v>32</v>
      </c>
      <c r="D18" s="1">
        <v>23</v>
      </c>
      <c r="E18" s="20">
        <v>12</v>
      </c>
      <c r="F18" s="30">
        <v>76</v>
      </c>
      <c r="G18" s="20">
        <v>12</v>
      </c>
      <c r="H18" s="20">
        <v>24</v>
      </c>
      <c r="I18" s="20">
        <v>8</v>
      </c>
      <c r="J18" s="20">
        <v>4</v>
      </c>
      <c r="K18" s="29" t="s">
        <v>1490</v>
      </c>
      <c r="L18" s="1" t="s">
        <v>1161</v>
      </c>
      <c r="M18" s="1" t="s">
        <v>727</v>
      </c>
      <c r="N18" s="1" t="s">
        <v>1567</v>
      </c>
      <c r="O18" s="31">
        <v>194</v>
      </c>
      <c r="P18" s="20">
        <v>207</v>
      </c>
      <c r="Q18" s="30">
        <v>-13</v>
      </c>
      <c r="R18" s="29" t="s">
        <v>99</v>
      </c>
      <c r="S18" s="28" t="s">
        <v>226</v>
      </c>
    </row>
    <row r="19" spans="1:19" x14ac:dyDescent="0.25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25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.75" thickBot="1" x14ac:dyDescent="0.3">
      <c r="A21" s="27" t="s">
        <v>12</v>
      </c>
      <c r="B21" s="26">
        <v>68</v>
      </c>
      <c r="C21" s="26">
        <v>28</v>
      </c>
      <c r="D21" s="26">
        <v>32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1566</v>
      </c>
      <c r="M21" s="26" t="s">
        <v>1094</v>
      </c>
      <c r="N21" s="26" t="s">
        <v>1628</v>
      </c>
      <c r="O21" s="25">
        <v>193</v>
      </c>
      <c r="P21" s="24">
        <v>215</v>
      </c>
      <c r="Q21" s="23">
        <v>-22</v>
      </c>
      <c r="R21" s="22" t="s">
        <v>107</v>
      </c>
      <c r="S21" s="21" t="s">
        <v>234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25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25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.75" thickBot="1" x14ac:dyDescent="0.3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C3E19C5-8468-4D22-9D16-B4BEC8178ACF}"/>
  </hyperlinks>
  <pageMargins left="0.7" right="0.7" top="0.75" bottom="0.75" header="0.3" footer="0.3"/>
  <pageSetup orientation="portrait" verticalDpi="0" r:id="rId1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1A00E-A1E6-48BD-BD2E-90A2E823099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25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25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25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25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25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25">
      <c r="A10" s="32" t="s">
        <v>19</v>
      </c>
      <c r="B10" s="1">
        <v>68</v>
      </c>
      <c r="C10" s="1">
        <v>34</v>
      </c>
      <c r="D10" s="1">
        <v>31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1642</v>
      </c>
      <c r="M10" s="1" t="s">
        <v>477</v>
      </c>
      <c r="N10" s="1" t="s">
        <v>1529</v>
      </c>
      <c r="O10" s="31">
        <v>205</v>
      </c>
      <c r="P10" s="20">
        <v>225</v>
      </c>
      <c r="Q10" s="30">
        <v>-20</v>
      </c>
      <c r="R10" s="29" t="s">
        <v>99</v>
      </c>
      <c r="S10" s="28" t="s">
        <v>200</v>
      </c>
    </row>
    <row r="11" spans="1:20" ht="15.75" thickBot="1" x14ac:dyDescent="0.3">
      <c r="A11" s="32" t="s">
        <v>4</v>
      </c>
      <c r="B11" s="1">
        <v>69</v>
      </c>
      <c r="C11" s="1">
        <v>29</v>
      </c>
      <c r="D11" s="1">
        <v>28</v>
      </c>
      <c r="E11" s="24">
        <v>12</v>
      </c>
      <c r="F11" s="23">
        <v>70</v>
      </c>
      <c r="G11" s="25">
        <v>20</v>
      </c>
      <c r="H11" s="24">
        <v>28</v>
      </c>
      <c r="I11" s="24">
        <v>1</v>
      </c>
      <c r="J11" s="23">
        <v>4</v>
      </c>
      <c r="K11" s="29" t="s">
        <v>1608</v>
      </c>
      <c r="L11" s="1" t="s">
        <v>1583</v>
      </c>
      <c r="M11" s="1" t="s">
        <v>892</v>
      </c>
      <c r="N11" s="1" t="s">
        <v>1609</v>
      </c>
      <c r="O11" s="31">
        <v>216</v>
      </c>
      <c r="P11" s="20">
        <v>241</v>
      </c>
      <c r="Q11" s="30">
        <v>-25</v>
      </c>
      <c r="R11" s="29" t="s">
        <v>101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25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25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25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25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69</v>
      </c>
      <c r="C28" s="1">
        <v>36</v>
      </c>
      <c r="D28" s="1">
        <v>27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1122</v>
      </c>
      <c r="L28" s="1" t="s">
        <v>1654</v>
      </c>
      <c r="M28" s="1" t="s">
        <v>719</v>
      </c>
      <c r="N28" s="1" t="s">
        <v>1655</v>
      </c>
      <c r="O28" s="31">
        <v>218</v>
      </c>
      <c r="P28" s="20">
        <v>191</v>
      </c>
      <c r="Q28" s="30">
        <v>27</v>
      </c>
      <c r="R28" s="29" t="s">
        <v>104</v>
      </c>
      <c r="S28" s="28" t="s">
        <v>233</v>
      </c>
    </row>
    <row r="29" spans="1:19" x14ac:dyDescent="0.25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25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68</v>
      </c>
      <c r="C32" s="1">
        <v>26</v>
      </c>
      <c r="D32" s="1">
        <v>30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1353</v>
      </c>
      <c r="L32" s="1" t="s">
        <v>1353</v>
      </c>
      <c r="M32" s="1" t="s">
        <v>858</v>
      </c>
      <c r="N32" s="1" t="s">
        <v>1651</v>
      </c>
      <c r="O32" s="31">
        <v>180</v>
      </c>
      <c r="P32" s="20">
        <v>218</v>
      </c>
      <c r="Q32" s="30">
        <v>-38</v>
      </c>
      <c r="R32" s="29" t="s">
        <v>99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25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25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25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25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25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.75" thickBot="1" x14ac:dyDescent="0.3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3C06800-0136-4C67-8D6E-AEAB74ADBFAF}"/>
  </hyperlinks>
  <pageMargins left="0.7" right="0.7" top="0.75" bottom="0.75" header="0.3" footer="0.3"/>
  <pageSetup orientation="portrait" verticalDpi="0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5D7E9-DE1C-499E-8553-010F768B519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25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25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25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25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25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70</v>
      </c>
      <c r="C11" s="1">
        <v>29</v>
      </c>
      <c r="D11" s="1">
        <v>28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1583</v>
      </c>
      <c r="M11" s="1" t="s">
        <v>892</v>
      </c>
      <c r="N11" s="1" t="s">
        <v>1662</v>
      </c>
      <c r="O11" s="31">
        <v>219</v>
      </c>
      <c r="P11" s="20">
        <v>245</v>
      </c>
      <c r="Q11" s="30">
        <v>-26</v>
      </c>
      <c r="R11" s="29" t="s">
        <v>107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25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25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25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25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25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25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25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25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25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25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.75" thickBot="1" x14ac:dyDescent="0.3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402E7C2-1595-4673-B14A-802FBC9D99D9}"/>
  </hyperlinks>
  <pageMargins left="0.7" right="0.7" top="0.75" bottom="0.75" header="0.3" footer="0.3"/>
  <pageSetup orientation="portrait" verticalDpi="0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5E8E2-F849-4EF8-BF72-F56F8D2628F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70</v>
      </c>
      <c r="C4" s="40">
        <v>44</v>
      </c>
      <c r="D4" s="40">
        <v>20</v>
      </c>
      <c r="E4" s="38">
        <v>6</v>
      </c>
      <c r="F4" s="33">
        <v>94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1677</v>
      </c>
      <c r="M4" s="40" t="s">
        <v>865</v>
      </c>
      <c r="N4" s="40" t="s">
        <v>1558</v>
      </c>
      <c r="O4" s="39">
        <v>246</v>
      </c>
      <c r="P4" s="38">
        <v>201</v>
      </c>
      <c r="Q4" s="33">
        <v>45</v>
      </c>
      <c r="R4" s="37" t="s">
        <v>135</v>
      </c>
      <c r="S4" s="36" t="s">
        <v>280</v>
      </c>
    </row>
    <row r="5" spans="1:20" x14ac:dyDescent="0.25">
      <c r="A5" s="32" t="s">
        <v>5</v>
      </c>
      <c r="B5" s="1">
        <v>68</v>
      </c>
      <c r="C5" s="1">
        <v>43</v>
      </c>
      <c r="D5" s="1">
        <v>21</v>
      </c>
      <c r="E5" s="20">
        <v>4</v>
      </c>
      <c r="F5" s="30">
        <v>90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1682</v>
      </c>
      <c r="M5" s="1" t="s">
        <v>536</v>
      </c>
      <c r="N5" s="1" t="s">
        <v>1560</v>
      </c>
      <c r="O5" s="31">
        <v>248</v>
      </c>
      <c r="P5" s="20">
        <v>188</v>
      </c>
      <c r="Q5" s="30">
        <v>60</v>
      </c>
      <c r="R5" s="29" t="s">
        <v>109</v>
      </c>
      <c r="S5" s="28" t="s">
        <v>202</v>
      </c>
    </row>
    <row r="6" spans="1:20" x14ac:dyDescent="0.25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25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25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25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25">
      <c r="A15" s="32" t="s">
        <v>9</v>
      </c>
      <c r="B15" s="1">
        <v>69</v>
      </c>
      <c r="C15" s="1">
        <v>35</v>
      </c>
      <c r="D15" s="1">
        <v>18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1688</v>
      </c>
      <c r="L15" s="1" t="s">
        <v>1321</v>
      </c>
      <c r="M15" s="1" t="s">
        <v>1629</v>
      </c>
      <c r="N15" s="1" t="s">
        <v>1630</v>
      </c>
      <c r="O15" s="31">
        <v>240</v>
      </c>
      <c r="P15" s="20">
        <v>214</v>
      </c>
      <c r="Q15" s="30">
        <v>26</v>
      </c>
      <c r="R15" s="29" t="s">
        <v>99</v>
      </c>
      <c r="S15" s="28" t="s">
        <v>222</v>
      </c>
    </row>
    <row r="16" spans="1:20" x14ac:dyDescent="0.25">
      <c r="A16" s="32" t="s">
        <v>23</v>
      </c>
      <c r="B16" s="1">
        <v>69</v>
      </c>
      <c r="C16" s="1">
        <v>37</v>
      </c>
      <c r="D16" s="1">
        <v>21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1187</v>
      </c>
      <c r="M16" s="1" t="s">
        <v>828</v>
      </c>
      <c r="N16" s="1" t="s">
        <v>1647</v>
      </c>
      <c r="O16" s="31">
        <v>228</v>
      </c>
      <c r="P16" s="20">
        <v>214</v>
      </c>
      <c r="Q16" s="30">
        <v>14</v>
      </c>
      <c r="R16" s="29" t="s">
        <v>135</v>
      </c>
      <c r="S16" s="28" t="s">
        <v>357</v>
      </c>
    </row>
    <row r="17" spans="1:19" x14ac:dyDescent="0.25">
      <c r="A17" s="32" t="s">
        <v>13</v>
      </c>
      <c r="B17" s="1">
        <v>70</v>
      </c>
      <c r="C17" s="1">
        <v>39</v>
      </c>
      <c r="D17" s="1">
        <v>26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1686</v>
      </c>
      <c r="M17" s="1" t="s">
        <v>1316</v>
      </c>
      <c r="N17" s="1" t="s">
        <v>1687</v>
      </c>
      <c r="O17" s="31">
        <v>205</v>
      </c>
      <c r="P17" s="20">
        <v>202</v>
      </c>
      <c r="Q17" s="30">
        <v>3</v>
      </c>
      <c r="R17" s="29" t="s">
        <v>107</v>
      </c>
      <c r="S17" s="28" t="s">
        <v>202</v>
      </c>
    </row>
    <row r="18" spans="1:19" x14ac:dyDescent="0.25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25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69</v>
      </c>
      <c r="C26" s="1">
        <v>43</v>
      </c>
      <c r="D26" s="1">
        <v>15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1689</v>
      </c>
      <c r="M26" s="1" t="s">
        <v>1690</v>
      </c>
      <c r="N26" s="1" t="s">
        <v>1691</v>
      </c>
      <c r="O26" s="31">
        <v>238</v>
      </c>
      <c r="P26" s="20">
        <v>187</v>
      </c>
      <c r="Q26" s="30">
        <v>51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25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25">
      <c r="A29" s="32" t="s">
        <v>15</v>
      </c>
      <c r="B29" s="1">
        <v>69</v>
      </c>
      <c r="C29" s="1">
        <v>32</v>
      </c>
      <c r="D29" s="1">
        <v>28</v>
      </c>
      <c r="E29" s="20">
        <v>9</v>
      </c>
      <c r="F29" s="30">
        <v>73</v>
      </c>
      <c r="G29" s="20">
        <v>20</v>
      </c>
      <c r="H29" s="20">
        <v>28</v>
      </c>
      <c r="I29" s="20">
        <v>4</v>
      </c>
      <c r="J29" s="20">
        <v>1</v>
      </c>
      <c r="K29" s="29" t="s">
        <v>1693</v>
      </c>
      <c r="L29" s="1" t="s">
        <v>1616</v>
      </c>
      <c r="M29" s="1" t="s">
        <v>766</v>
      </c>
      <c r="N29" s="1" t="s">
        <v>1694</v>
      </c>
      <c r="O29" s="31">
        <v>206</v>
      </c>
      <c r="P29" s="20">
        <v>230</v>
      </c>
      <c r="Q29" s="30">
        <v>-24</v>
      </c>
      <c r="R29" s="29" t="s">
        <v>109</v>
      </c>
      <c r="S29" s="28" t="s">
        <v>225</v>
      </c>
    </row>
    <row r="30" spans="1:19" x14ac:dyDescent="0.25">
      <c r="A30" s="32" t="s">
        <v>0</v>
      </c>
      <c r="B30" s="1">
        <v>69</v>
      </c>
      <c r="C30" s="1">
        <v>28</v>
      </c>
      <c r="D30" s="1">
        <v>29</v>
      </c>
      <c r="E30" s="20">
        <v>12</v>
      </c>
      <c r="F30" s="30">
        <v>68</v>
      </c>
      <c r="G30" s="20">
        <v>22</v>
      </c>
      <c r="H30" s="20">
        <v>27</v>
      </c>
      <c r="I30" s="20">
        <v>1</v>
      </c>
      <c r="J30" s="20">
        <v>4</v>
      </c>
      <c r="K30" s="29" t="s">
        <v>1545</v>
      </c>
      <c r="L30" s="1" t="s">
        <v>1697</v>
      </c>
      <c r="M30" s="1" t="s">
        <v>122</v>
      </c>
      <c r="N30" s="1" t="s">
        <v>1618</v>
      </c>
      <c r="O30" s="31">
        <v>196</v>
      </c>
      <c r="P30" s="20">
        <v>217</v>
      </c>
      <c r="Q30" s="30">
        <v>-21</v>
      </c>
      <c r="R30" s="29" t="s">
        <v>113</v>
      </c>
      <c r="S30" s="28" t="s">
        <v>233</v>
      </c>
    </row>
    <row r="31" spans="1:19" x14ac:dyDescent="0.25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.75" thickBot="1" x14ac:dyDescent="0.3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71</v>
      </c>
      <c r="C36" s="1">
        <v>34</v>
      </c>
      <c r="D36" s="1">
        <v>28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1242</v>
      </c>
      <c r="L36" s="1" t="s">
        <v>1555</v>
      </c>
      <c r="M36" s="1" t="s">
        <v>827</v>
      </c>
      <c r="N36" s="1" t="s">
        <v>1619</v>
      </c>
      <c r="O36" s="31">
        <v>245</v>
      </c>
      <c r="P36" s="20">
        <v>244</v>
      </c>
      <c r="Q36" s="30">
        <v>1</v>
      </c>
      <c r="R36" s="29" t="s">
        <v>107</v>
      </c>
      <c r="S36" s="28" t="s">
        <v>225</v>
      </c>
    </row>
    <row r="37" spans="1:19" x14ac:dyDescent="0.25">
      <c r="A37" s="32" t="s">
        <v>2</v>
      </c>
      <c r="B37" s="1">
        <v>70</v>
      </c>
      <c r="C37" s="1">
        <v>31</v>
      </c>
      <c r="D37" s="1">
        <v>25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1702</v>
      </c>
      <c r="M37" s="1" t="s">
        <v>565</v>
      </c>
      <c r="N37" s="1" t="s">
        <v>1703</v>
      </c>
      <c r="O37" s="31">
        <v>221</v>
      </c>
      <c r="P37" s="20">
        <v>219</v>
      </c>
      <c r="Q37" s="30">
        <v>2</v>
      </c>
      <c r="R37" s="29" t="s">
        <v>113</v>
      </c>
      <c r="S37" s="28" t="s">
        <v>224</v>
      </c>
    </row>
    <row r="38" spans="1:19" x14ac:dyDescent="0.25">
      <c r="A38" s="32" t="s">
        <v>18</v>
      </c>
      <c r="B38" s="1">
        <v>69</v>
      </c>
      <c r="C38" s="1">
        <v>28</v>
      </c>
      <c r="D38" s="1">
        <v>25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1602</v>
      </c>
      <c r="M38" s="1" t="s">
        <v>1336</v>
      </c>
      <c r="N38" s="1" t="s">
        <v>1368</v>
      </c>
      <c r="O38" s="31">
        <v>184</v>
      </c>
      <c r="P38" s="20">
        <v>209</v>
      </c>
      <c r="Q38" s="30">
        <v>-25</v>
      </c>
      <c r="R38" s="29" t="s">
        <v>107</v>
      </c>
      <c r="S38" s="28" t="s">
        <v>218</v>
      </c>
    </row>
    <row r="39" spans="1:19" x14ac:dyDescent="0.25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25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25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.75" thickBot="1" x14ac:dyDescent="0.3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84F82C-4004-4962-A91E-D402151E5045}"/>
  </hyperlinks>
  <pageMargins left="0.7" right="0.7" top="0.75" bottom="0.75" header="0.3" footer="0.3"/>
  <pageSetup orientation="portrait" verticalDpi="0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F6A4B-090B-4A40-AC08-1C16EC85EAD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25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25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25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25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25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25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25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25">
      <c r="A19" s="32" t="s">
        <v>1</v>
      </c>
      <c r="B19" s="1">
        <v>71</v>
      </c>
      <c r="C19" s="1">
        <v>35</v>
      </c>
      <c r="D19" s="1">
        <v>27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1536</v>
      </c>
      <c r="M19" s="1" t="s">
        <v>815</v>
      </c>
      <c r="N19" s="1" t="s">
        <v>1667</v>
      </c>
      <c r="O19" s="31">
        <v>220</v>
      </c>
      <c r="P19" s="20">
        <v>208</v>
      </c>
      <c r="Q19" s="30">
        <v>12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70</v>
      </c>
      <c r="C21" s="26">
        <v>28</v>
      </c>
      <c r="D21" s="26">
        <v>33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1711</v>
      </c>
      <c r="L21" s="26" t="s">
        <v>1648</v>
      </c>
      <c r="M21" s="26" t="s">
        <v>1649</v>
      </c>
      <c r="N21" s="26" t="s">
        <v>1650</v>
      </c>
      <c r="O21" s="25">
        <v>198</v>
      </c>
      <c r="P21" s="24">
        <v>224</v>
      </c>
      <c r="Q21" s="23">
        <v>-26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25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25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25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25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.75" thickBot="1" x14ac:dyDescent="0.3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25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25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25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25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25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.75" thickBot="1" x14ac:dyDescent="0.3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8A7A318-EEF6-4980-90C5-ED8E02690EE9}"/>
  </hyperlinks>
  <pageMargins left="0.7" right="0.7" top="0.75" bottom="0.75" header="0.3" footer="0.3"/>
  <pageSetup orientation="portrait" verticalDpi="0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4069B-2ADE-43AE-BED2-D909A2A1825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25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25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25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25">
      <c r="A9" s="32" t="s">
        <v>11</v>
      </c>
      <c r="B9" s="1">
        <v>70</v>
      </c>
      <c r="C9" s="1">
        <v>37</v>
      </c>
      <c r="D9" s="1">
        <v>24</v>
      </c>
      <c r="E9" s="20">
        <v>9</v>
      </c>
      <c r="F9" s="30">
        <v>83</v>
      </c>
      <c r="G9" s="31">
        <v>28</v>
      </c>
      <c r="H9" s="20">
        <v>34</v>
      </c>
      <c r="I9" s="20">
        <v>3</v>
      </c>
      <c r="J9" s="30">
        <v>0</v>
      </c>
      <c r="K9" s="29" t="s">
        <v>1473</v>
      </c>
      <c r="L9" s="1" t="s">
        <v>1729</v>
      </c>
      <c r="M9" s="1" t="s">
        <v>660</v>
      </c>
      <c r="N9" s="1" t="s">
        <v>1730</v>
      </c>
      <c r="O9" s="31">
        <v>236</v>
      </c>
      <c r="P9" s="20">
        <v>214</v>
      </c>
      <c r="Q9" s="30">
        <v>22</v>
      </c>
      <c r="R9" s="29" t="s">
        <v>109</v>
      </c>
      <c r="S9" s="28" t="s">
        <v>219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25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25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25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25">
      <c r="A19" s="32" t="s">
        <v>1</v>
      </c>
      <c r="B19" s="1">
        <v>71</v>
      </c>
      <c r="C19" s="1">
        <v>35</v>
      </c>
      <c r="D19" s="1">
        <v>27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1536</v>
      </c>
      <c r="M19" s="1" t="s">
        <v>815</v>
      </c>
      <c r="N19" s="1" t="s">
        <v>1667</v>
      </c>
      <c r="O19" s="31">
        <v>220</v>
      </c>
      <c r="P19" s="20">
        <v>208</v>
      </c>
      <c r="Q19" s="30">
        <v>12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25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25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25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25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.75" thickBot="1" x14ac:dyDescent="0.3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25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25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25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25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25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.75" thickBot="1" x14ac:dyDescent="0.3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DE75A8-94CC-44E6-9DA7-B5EBFA64CE36}"/>
  </hyperlinks>
  <pageMargins left="0.7" right="0.7" top="0.75" bottom="0.75" header="0.3" footer="0.3"/>
  <pageSetup orientation="portrait" verticalDpi="0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6F0D9-3170-4651-9364-10CD941F17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25">
      <c r="A5" s="32" t="s">
        <v>5</v>
      </c>
      <c r="B5" s="1">
        <v>70</v>
      </c>
      <c r="C5" s="1">
        <v>44</v>
      </c>
      <c r="D5" s="1">
        <v>21</v>
      </c>
      <c r="E5" s="20">
        <v>5</v>
      </c>
      <c r="F5" s="30">
        <v>93</v>
      </c>
      <c r="G5" s="31">
        <v>31</v>
      </c>
      <c r="H5" s="20">
        <v>40</v>
      </c>
      <c r="I5" s="20">
        <v>4</v>
      </c>
      <c r="J5" s="30">
        <v>2</v>
      </c>
      <c r="K5" s="29" t="s">
        <v>1739</v>
      </c>
      <c r="L5" s="1" t="s">
        <v>1704</v>
      </c>
      <c r="M5" s="1" t="s">
        <v>536</v>
      </c>
      <c r="N5" s="1" t="s">
        <v>1560</v>
      </c>
      <c r="O5" s="31">
        <v>257</v>
      </c>
      <c r="P5" s="20">
        <v>195</v>
      </c>
      <c r="Q5" s="30">
        <v>62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70</v>
      </c>
      <c r="C6" s="1">
        <v>39</v>
      </c>
      <c r="D6" s="1">
        <v>21</v>
      </c>
      <c r="E6" s="20">
        <v>10</v>
      </c>
      <c r="F6" s="30">
        <v>88</v>
      </c>
      <c r="G6" s="31">
        <v>25</v>
      </c>
      <c r="H6" s="20">
        <v>37</v>
      </c>
      <c r="I6" s="20">
        <v>2</v>
      </c>
      <c r="J6" s="30">
        <v>5</v>
      </c>
      <c r="K6" s="29" t="s">
        <v>1735</v>
      </c>
      <c r="L6" s="1" t="s">
        <v>1643</v>
      </c>
      <c r="M6" s="1" t="s">
        <v>740</v>
      </c>
      <c r="N6" s="1" t="s">
        <v>1736</v>
      </c>
      <c r="O6" s="31">
        <v>249</v>
      </c>
      <c r="P6" s="20">
        <v>230</v>
      </c>
      <c r="Q6" s="30">
        <v>19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71</v>
      </c>
      <c r="C7" s="1">
        <v>39</v>
      </c>
      <c r="D7" s="1">
        <v>24</v>
      </c>
      <c r="E7" s="20">
        <v>8</v>
      </c>
      <c r="F7" s="30">
        <v>86</v>
      </c>
      <c r="G7" s="31">
        <v>27</v>
      </c>
      <c r="H7" s="20">
        <v>36</v>
      </c>
      <c r="I7" s="20">
        <v>3</v>
      </c>
      <c r="J7" s="30">
        <v>3</v>
      </c>
      <c r="K7" s="29" t="s">
        <v>1733</v>
      </c>
      <c r="L7" s="1" t="s">
        <v>1616</v>
      </c>
      <c r="M7" s="1" t="s">
        <v>584</v>
      </c>
      <c r="N7" s="1" t="s">
        <v>1734</v>
      </c>
      <c r="O7" s="31">
        <v>236</v>
      </c>
      <c r="P7" s="20">
        <v>221</v>
      </c>
      <c r="Q7" s="30">
        <v>15</v>
      </c>
      <c r="R7" s="29" t="s">
        <v>101</v>
      </c>
      <c r="S7" s="28" t="s">
        <v>239</v>
      </c>
    </row>
    <row r="8" spans="1:20" x14ac:dyDescent="0.25">
      <c r="A8" s="32" t="s">
        <v>11</v>
      </c>
      <c r="B8" s="1">
        <v>71</v>
      </c>
      <c r="C8" s="1">
        <v>38</v>
      </c>
      <c r="D8" s="1">
        <v>24</v>
      </c>
      <c r="E8" s="20">
        <v>9</v>
      </c>
      <c r="F8" s="30">
        <v>85</v>
      </c>
      <c r="G8" s="31">
        <v>29</v>
      </c>
      <c r="H8" s="20">
        <v>35</v>
      </c>
      <c r="I8" s="20">
        <v>3</v>
      </c>
      <c r="J8" s="30">
        <v>0</v>
      </c>
      <c r="K8" s="29" t="s">
        <v>1473</v>
      </c>
      <c r="L8" s="1" t="s">
        <v>1737</v>
      </c>
      <c r="M8" s="1" t="s">
        <v>750</v>
      </c>
      <c r="N8" s="1" t="s">
        <v>1738</v>
      </c>
      <c r="O8" s="31">
        <v>239</v>
      </c>
      <c r="P8" s="20">
        <v>216</v>
      </c>
      <c r="Q8" s="30">
        <v>23</v>
      </c>
      <c r="R8" s="29" t="s">
        <v>135</v>
      </c>
      <c r="S8" s="28" t="s">
        <v>219</v>
      </c>
    </row>
    <row r="9" spans="1:20" x14ac:dyDescent="0.25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25">
      <c r="A10" s="32" t="s">
        <v>19</v>
      </c>
      <c r="B10" s="1">
        <v>70</v>
      </c>
      <c r="C10" s="1">
        <v>35</v>
      </c>
      <c r="D10" s="1">
        <v>32</v>
      </c>
      <c r="E10" s="20">
        <v>3</v>
      </c>
      <c r="F10" s="30">
        <v>73</v>
      </c>
      <c r="G10" s="31">
        <v>22</v>
      </c>
      <c r="H10" s="20">
        <v>30</v>
      </c>
      <c r="I10" s="20">
        <v>5</v>
      </c>
      <c r="J10" s="30">
        <v>1</v>
      </c>
      <c r="K10" s="29" t="s">
        <v>1693</v>
      </c>
      <c r="L10" s="1" t="s">
        <v>1661</v>
      </c>
      <c r="M10" s="1" t="s">
        <v>477</v>
      </c>
      <c r="N10" s="1" t="s">
        <v>1529</v>
      </c>
      <c r="O10" s="31">
        <v>211</v>
      </c>
      <c r="P10" s="20">
        <v>233</v>
      </c>
      <c r="Q10" s="30">
        <v>-22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72</v>
      </c>
      <c r="C11" s="1">
        <v>30</v>
      </c>
      <c r="D11" s="1">
        <v>29</v>
      </c>
      <c r="E11" s="24">
        <v>13</v>
      </c>
      <c r="F11" s="23">
        <v>73</v>
      </c>
      <c r="G11" s="25">
        <v>21</v>
      </c>
      <c r="H11" s="24">
        <v>29</v>
      </c>
      <c r="I11" s="24">
        <v>1</v>
      </c>
      <c r="J11" s="23">
        <v>4</v>
      </c>
      <c r="K11" s="29" t="s">
        <v>1582</v>
      </c>
      <c r="L11" s="1" t="s">
        <v>1740</v>
      </c>
      <c r="M11" s="1" t="s">
        <v>1065</v>
      </c>
      <c r="N11" s="1" t="s">
        <v>1741</v>
      </c>
      <c r="O11" s="31">
        <v>225</v>
      </c>
      <c r="P11" s="20">
        <v>252</v>
      </c>
      <c r="Q11" s="30">
        <v>-27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25">
      <c r="A15" s="32" t="s">
        <v>23</v>
      </c>
      <c r="B15" s="1">
        <v>71</v>
      </c>
      <c r="C15" s="1">
        <v>38</v>
      </c>
      <c r="D15" s="1">
        <v>22</v>
      </c>
      <c r="E15" s="20">
        <v>11</v>
      </c>
      <c r="F15" s="30">
        <v>87</v>
      </c>
      <c r="G15" s="20">
        <v>21</v>
      </c>
      <c r="H15" s="20">
        <v>32</v>
      </c>
      <c r="I15" s="20">
        <v>6</v>
      </c>
      <c r="J15" s="20">
        <v>1</v>
      </c>
      <c r="K15" s="29" t="s">
        <v>1685</v>
      </c>
      <c r="L15" s="1" t="s">
        <v>1323</v>
      </c>
      <c r="M15" s="1" t="s">
        <v>661</v>
      </c>
      <c r="N15" s="1" t="s">
        <v>1743</v>
      </c>
      <c r="O15" s="31">
        <v>231</v>
      </c>
      <c r="P15" s="20">
        <v>217</v>
      </c>
      <c r="Q15" s="30">
        <v>14</v>
      </c>
      <c r="R15" s="29" t="s">
        <v>99</v>
      </c>
      <c r="S15" s="28" t="s">
        <v>241</v>
      </c>
    </row>
    <row r="16" spans="1:20" x14ac:dyDescent="0.25">
      <c r="A16" s="32" t="s">
        <v>9</v>
      </c>
      <c r="B16" s="1">
        <v>71</v>
      </c>
      <c r="C16" s="1">
        <v>35</v>
      </c>
      <c r="D16" s="1">
        <v>20</v>
      </c>
      <c r="E16" s="20">
        <v>16</v>
      </c>
      <c r="F16" s="30">
        <v>86</v>
      </c>
      <c r="G16" s="20">
        <v>27</v>
      </c>
      <c r="H16" s="20">
        <v>33</v>
      </c>
      <c r="I16" s="20">
        <v>2</v>
      </c>
      <c r="J16" s="20">
        <v>10</v>
      </c>
      <c r="K16" s="29" t="s">
        <v>1749</v>
      </c>
      <c r="L16" s="1" t="s">
        <v>1321</v>
      </c>
      <c r="M16" s="1" t="s">
        <v>1713</v>
      </c>
      <c r="N16" s="1" t="s">
        <v>1714</v>
      </c>
      <c r="O16" s="31">
        <v>243</v>
      </c>
      <c r="P16" s="20">
        <v>225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72</v>
      </c>
      <c r="C17" s="1">
        <v>40</v>
      </c>
      <c r="D17" s="1">
        <v>27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1745</v>
      </c>
      <c r="L17" s="1" t="s">
        <v>1686</v>
      </c>
      <c r="M17" s="1" t="s">
        <v>886</v>
      </c>
      <c r="N17" s="1" t="s">
        <v>1527</v>
      </c>
      <c r="O17" s="31">
        <v>209</v>
      </c>
      <c r="P17" s="20">
        <v>206</v>
      </c>
      <c r="Q17" s="30">
        <v>3</v>
      </c>
      <c r="R17" s="29" t="s">
        <v>101</v>
      </c>
      <c r="S17" s="28" t="s">
        <v>202</v>
      </c>
    </row>
    <row r="18" spans="1:19" x14ac:dyDescent="0.25">
      <c r="A18" s="32" t="s">
        <v>10</v>
      </c>
      <c r="B18" s="1">
        <v>70</v>
      </c>
      <c r="C18" s="1">
        <v>34</v>
      </c>
      <c r="D18" s="1">
        <v>24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1746</v>
      </c>
      <c r="L18" s="1" t="s">
        <v>1213</v>
      </c>
      <c r="M18" s="1" t="s">
        <v>1747</v>
      </c>
      <c r="N18" s="1" t="s">
        <v>1748</v>
      </c>
      <c r="O18" s="31">
        <v>204</v>
      </c>
      <c r="P18" s="20">
        <v>214</v>
      </c>
      <c r="Q18" s="30">
        <v>-10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72</v>
      </c>
      <c r="C19" s="1">
        <v>35</v>
      </c>
      <c r="D19" s="1">
        <v>28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1393</v>
      </c>
      <c r="M19" s="1" t="s">
        <v>815</v>
      </c>
      <c r="N19" s="1" t="s">
        <v>1667</v>
      </c>
      <c r="O19" s="31">
        <v>220</v>
      </c>
      <c r="P19" s="20">
        <v>211</v>
      </c>
      <c r="Q19" s="30">
        <v>9</v>
      </c>
      <c r="R19" s="29" t="s">
        <v>107</v>
      </c>
      <c r="S19" s="28" t="s">
        <v>218</v>
      </c>
    </row>
    <row r="20" spans="1:19" x14ac:dyDescent="0.25">
      <c r="A20" s="32" t="s">
        <v>14</v>
      </c>
      <c r="B20" s="1">
        <v>70</v>
      </c>
      <c r="C20" s="1">
        <v>36</v>
      </c>
      <c r="D20" s="1">
        <v>32</v>
      </c>
      <c r="E20" s="20">
        <v>2</v>
      </c>
      <c r="F20" s="30">
        <v>74</v>
      </c>
      <c r="G20" s="20">
        <v>20</v>
      </c>
      <c r="H20" s="20">
        <v>32</v>
      </c>
      <c r="I20" s="20">
        <v>4</v>
      </c>
      <c r="J20" s="20">
        <v>0</v>
      </c>
      <c r="K20" s="29" t="s">
        <v>1566</v>
      </c>
      <c r="L20" s="1" t="s">
        <v>1744</v>
      </c>
      <c r="M20" s="1" t="s">
        <v>689</v>
      </c>
      <c r="N20" s="1" t="s">
        <v>1666</v>
      </c>
      <c r="O20" s="31">
        <v>193</v>
      </c>
      <c r="P20" s="20">
        <v>213</v>
      </c>
      <c r="Q20" s="30">
        <v>-20</v>
      </c>
      <c r="R20" s="29" t="s">
        <v>99</v>
      </c>
      <c r="S20" s="28" t="s">
        <v>203</v>
      </c>
    </row>
    <row r="21" spans="1:19" ht="15.75" thickBot="1" x14ac:dyDescent="0.3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70</v>
      </c>
      <c r="C25" s="1">
        <v>47</v>
      </c>
      <c r="D25" s="1">
        <v>13</v>
      </c>
      <c r="E25" s="20">
        <v>10</v>
      </c>
      <c r="F25" s="30">
        <v>104</v>
      </c>
      <c r="G25" s="20">
        <v>38</v>
      </c>
      <c r="H25" s="20">
        <v>44</v>
      </c>
      <c r="I25" s="20">
        <v>3</v>
      </c>
      <c r="J25" s="20">
        <v>6</v>
      </c>
      <c r="K25" s="29" t="s">
        <v>1632</v>
      </c>
      <c r="L25" s="1" t="s">
        <v>1750</v>
      </c>
      <c r="M25" s="1" t="s">
        <v>767</v>
      </c>
      <c r="N25" s="1" t="s">
        <v>1672</v>
      </c>
      <c r="O25" s="31">
        <v>263</v>
      </c>
      <c r="P25" s="20">
        <v>177</v>
      </c>
      <c r="Q25" s="30">
        <v>86</v>
      </c>
      <c r="R25" s="29" t="s">
        <v>109</v>
      </c>
      <c r="S25" s="28" t="s">
        <v>234</v>
      </c>
    </row>
    <row r="26" spans="1:19" x14ac:dyDescent="0.25">
      <c r="A26" s="32" t="s">
        <v>22</v>
      </c>
      <c r="B26" s="1">
        <v>71</v>
      </c>
      <c r="C26" s="1">
        <v>43</v>
      </c>
      <c r="D26" s="1">
        <v>17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1689</v>
      </c>
      <c r="M26" s="1" t="s">
        <v>1690</v>
      </c>
      <c r="N26" s="1" t="s">
        <v>1718</v>
      </c>
      <c r="O26" s="31">
        <v>244</v>
      </c>
      <c r="P26" s="20">
        <v>196</v>
      </c>
      <c r="Q26" s="30">
        <v>48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72</v>
      </c>
      <c r="C27" s="1">
        <v>40</v>
      </c>
      <c r="D27" s="1">
        <v>20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1705</v>
      </c>
      <c r="M27" s="1" t="s">
        <v>804</v>
      </c>
      <c r="N27" s="1" t="s">
        <v>1692</v>
      </c>
      <c r="O27" s="31">
        <v>236</v>
      </c>
      <c r="P27" s="20">
        <v>208</v>
      </c>
      <c r="Q27" s="30">
        <v>28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72</v>
      </c>
      <c r="C28" s="1">
        <v>37</v>
      </c>
      <c r="D28" s="1">
        <v>29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1443</v>
      </c>
      <c r="L28" s="1" t="s">
        <v>1654</v>
      </c>
      <c r="M28" s="1" t="s">
        <v>719</v>
      </c>
      <c r="N28" s="1" t="s">
        <v>1754</v>
      </c>
      <c r="O28" s="31">
        <v>225</v>
      </c>
      <c r="P28" s="20">
        <v>203</v>
      </c>
      <c r="Q28" s="30">
        <v>22</v>
      </c>
      <c r="R28" s="29" t="s">
        <v>101</v>
      </c>
      <c r="S28" s="28" t="s">
        <v>218</v>
      </c>
    </row>
    <row r="29" spans="1:19" x14ac:dyDescent="0.25">
      <c r="A29" s="32" t="s">
        <v>15</v>
      </c>
      <c r="B29" s="1">
        <v>71</v>
      </c>
      <c r="C29" s="1">
        <v>34</v>
      </c>
      <c r="D29" s="1">
        <v>28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1752</v>
      </c>
      <c r="L29" s="1" t="s">
        <v>1719</v>
      </c>
      <c r="M29" s="1" t="s">
        <v>680</v>
      </c>
      <c r="N29" s="1" t="s">
        <v>1753</v>
      </c>
      <c r="O29" s="31">
        <v>215</v>
      </c>
      <c r="P29" s="20">
        <v>235</v>
      </c>
      <c r="Q29" s="30">
        <v>-20</v>
      </c>
      <c r="R29" s="29" t="s">
        <v>154</v>
      </c>
      <c r="S29" s="28" t="s">
        <v>226</v>
      </c>
    </row>
    <row r="30" spans="1:19" x14ac:dyDescent="0.25">
      <c r="A30" s="32" t="s">
        <v>0</v>
      </c>
      <c r="B30" s="1">
        <v>71</v>
      </c>
      <c r="C30" s="1">
        <v>30</v>
      </c>
      <c r="D30" s="1">
        <v>29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1644</v>
      </c>
      <c r="L30" s="1" t="s">
        <v>1723</v>
      </c>
      <c r="M30" s="1" t="s">
        <v>122</v>
      </c>
      <c r="N30" s="1" t="s">
        <v>1755</v>
      </c>
      <c r="O30" s="31">
        <v>203</v>
      </c>
      <c r="P30" s="20">
        <v>220</v>
      </c>
      <c r="Q30" s="30">
        <v>-17</v>
      </c>
      <c r="R30" s="29" t="s">
        <v>104</v>
      </c>
      <c r="S30" s="28" t="s">
        <v>233</v>
      </c>
    </row>
    <row r="31" spans="1:19" x14ac:dyDescent="0.25">
      <c r="A31" s="32" t="s">
        <v>6</v>
      </c>
      <c r="B31" s="1">
        <v>70</v>
      </c>
      <c r="C31" s="1">
        <v>29</v>
      </c>
      <c r="D31" s="1">
        <v>30</v>
      </c>
      <c r="E31" s="20">
        <v>11</v>
      </c>
      <c r="F31" s="30">
        <v>69</v>
      </c>
      <c r="G31" s="20">
        <v>25</v>
      </c>
      <c r="H31" s="20">
        <v>28</v>
      </c>
      <c r="I31" s="20">
        <v>1</v>
      </c>
      <c r="J31" s="20">
        <v>4</v>
      </c>
      <c r="K31" s="29" t="s">
        <v>1659</v>
      </c>
      <c r="L31" s="1" t="s">
        <v>1695</v>
      </c>
      <c r="M31" s="1" t="s">
        <v>1587</v>
      </c>
      <c r="N31" s="1" t="s">
        <v>1696</v>
      </c>
      <c r="O31" s="31">
        <v>184</v>
      </c>
      <c r="P31" s="20">
        <v>225</v>
      </c>
      <c r="Q31" s="30">
        <v>-41</v>
      </c>
      <c r="R31" s="29" t="s">
        <v>104</v>
      </c>
      <c r="S31" s="28" t="s">
        <v>290</v>
      </c>
    </row>
    <row r="32" spans="1:19" ht="15.75" thickBot="1" x14ac:dyDescent="0.3">
      <c r="A32" s="32" t="s">
        <v>25</v>
      </c>
      <c r="B32" s="1">
        <v>71</v>
      </c>
      <c r="C32" s="1">
        <v>27</v>
      </c>
      <c r="D32" s="1">
        <v>31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1383</v>
      </c>
      <c r="M32" s="1" t="s">
        <v>838</v>
      </c>
      <c r="N32" s="1" t="s">
        <v>1716</v>
      </c>
      <c r="O32" s="31">
        <v>187</v>
      </c>
      <c r="P32" s="20">
        <v>228</v>
      </c>
      <c r="Q32" s="30">
        <v>-41</v>
      </c>
      <c r="R32" s="29" t="s">
        <v>99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71</v>
      </c>
      <c r="C35" s="1">
        <v>40</v>
      </c>
      <c r="D35" s="1">
        <v>27</v>
      </c>
      <c r="E35" s="20">
        <v>4</v>
      </c>
      <c r="F35" s="33">
        <v>84</v>
      </c>
      <c r="G35" s="20">
        <v>16</v>
      </c>
      <c r="H35" s="20">
        <v>32</v>
      </c>
      <c r="I35" s="20">
        <v>8</v>
      </c>
      <c r="J35" s="20">
        <v>0</v>
      </c>
      <c r="K35" s="29" t="s">
        <v>1724</v>
      </c>
      <c r="L35" s="1" t="s">
        <v>1756</v>
      </c>
      <c r="M35" s="1" t="s">
        <v>491</v>
      </c>
      <c r="N35" s="1" t="s">
        <v>1757</v>
      </c>
      <c r="O35" s="31">
        <v>240</v>
      </c>
      <c r="P35" s="20">
        <v>245</v>
      </c>
      <c r="Q35" s="30">
        <v>-5</v>
      </c>
      <c r="R35" s="29" t="s">
        <v>109</v>
      </c>
      <c r="S35" s="28" t="s">
        <v>234</v>
      </c>
    </row>
    <row r="36" spans="1:19" x14ac:dyDescent="0.25">
      <c r="A36" s="32" t="s">
        <v>20</v>
      </c>
      <c r="B36" s="1">
        <v>72</v>
      </c>
      <c r="C36" s="1">
        <v>35</v>
      </c>
      <c r="D36" s="1">
        <v>28</v>
      </c>
      <c r="E36" s="20">
        <v>9</v>
      </c>
      <c r="F36" s="30">
        <v>79</v>
      </c>
      <c r="G36" s="20">
        <v>27</v>
      </c>
      <c r="H36" s="20">
        <v>35</v>
      </c>
      <c r="I36" s="20">
        <v>0</v>
      </c>
      <c r="J36" s="20">
        <v>3</v>
      </c>
      <c r="K36" s="29" t="s">
        <v>1242</v>
      </c>
      <c r="L36" s="1" t="s">
        <v>1759</v>
      </c>
      <c r="M36" s="1" t="s">
        <v>827</v>
      </c>
      <c r="N36" s="1" t="s">
        <v>1760</v>
      </c>
      <c r="O36" s="31">
        <v>250</v>
      </c>
      <c r="P36" s="20">
        <v>246</v>
      </c>
      <c r="Q36" s="30">
        <v>4</v>
      </c>
      <c r="R36" s="29" t="s">
        <v>99</v>
      </c>
      <c r="S36" s="28" t="s">
        <v>225</v>
      </c>
    </row>
    <row r="37" spans="1:19" x14ac:dyDescent="0.25">
      <c r="A37" s="32" t="s">
        <v>2</v>
      </c>
      <c r="B37" s="1">
        <v>72</v>
      </c>
      <c r="C37" s="1">
        <v>32</v>
      </c>
      <c r="D37" s="1">
        <v>26</v>
      </c>
      <c r="E37" s="20">
        <v>14</v>
      </c>
      <c r="F37" s="30">
        <v>78</v>
      </c>
      <c r="G37" s="20">
        <v>23</v>
      </c>
      <c r="H37" s="20">
        <v>31</v>
      </c>
      <c r="I37" s="20">
        <v>1</v>
      </c>
      <c r="J37" s="20">
        <v>6</v>
      </c>
      <c r="K37" s="29" t="s">
        <v>1659</v>
      </c>
      <c r="L37" s="1" t="s">
        <v>1462</v>
      </c>
      <c r="M37" s="1" t="s">
        <v>565</v>
      </c>
      <c r="N37" s="1" t="s">
        <v>1614</v>
      </c>
      <c r="O37" s="31">
        <v>225</v>
      </c>
      <c r="P37" s="20">
        <v>225</v>
      </c>
      <c r="Q37" s="30">
        <v>0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71</v>
      </c>
      <c r="C38" s="1">
        <v>28</v>
      </c>
      <c r="D38" s="1">
        <v>25</v>
      </c>
      <c r="E38" s="20">
        <v>18</v>
      </c>
      <c r="F38" s="30">
        <v>74</v>
      </c>
      <c r="G38" s="20">
        <v>14</v>
      </c>
      <c r="H38" s="20">
        <v>24</v>
      </c>
      <c r="I38" s="20">
        <v>4</v>
      </c>
      <c r="J38" s="20">
        <v>8</v>
      </c>
      <c r="K38" s="29" t="s">
        <v>1698</v>
      </c>
      <c r="L38" s="1" t="s">
        <v>1761</v>
      </c>
      <c r="M38" s="1" t="s">
        <v>1762</v>
      </c>
      <c r="N38" s="1" t="s">
        <v>1763</v>
      </c>
      <c r="O38" s="31">
        <v>189</v>
      </c>
      <c r="P38" s="20">
        <v>216</v>
      </c>
      <c r="Q38" s="30">
        <v>-27</v>
      </c>
      <c r="R38" s="29" t="s">
        <v>133</v>
      </c>
      <c r="S38" s="28" t="s">
        <v>264</v>
      </c>
    </row>
    <row r="39" spans="1:19" x14ac:dyDescent="0.25">
      <c r="A39" s="32" t="s">
        <v>7</v>
      </c>
      <c r="B39" s="1">
        <v>70</v>
      </c>
      <c r="C39" s="1">
        <v>31</v>
      </c>
      <c r="D39" s="1">
        <v>29</v>
      </c>
      <c r="E39" s="20">
        <v>10</v>
      </c>
      <c r="F39" s="30">
        <v>72</v>
      </c>
      <c r="G39" s="20">
        <v>24</v>
      </c>
      <c r="H39" s="20">
        <v>30</v>
      </c>
      <c r="I39" s="20">
        <v>1</v>
      </c>
      <c r="J39" s="20">
        <v>5</v>
      </c>
      <c r="K39" s="29" t="s">
        <v>1621</v>
      </c>
      <c r="L39" s="1" t="s">
        <v>1765</v>
      </c>
      <c r="M39" s="1" t="s">
        <v>678</v>
      </c>
      <c r="N39" s="1" t="s">
        <v>1657</v>
      </c>
      <c r="O39" s="31">
        <v>200</v>
      </c>
      <c r="P39" s="20">
        <v>218</v>
      </c>
      <c r="Q39" s="30">
        <v>-18</v>
      </c>
      <c r="R39" s="29" t="s">
        <v>133</v>
      </c>
      <c r="S39" s="28" t="s">
        <v>220</v>
      </c>
    </row>
    <row r="40" spans="1:19" x14ac:dyDescent="0.25">
      <c r="A40" s="32" t="s">
        <v>8</v>
      </c>
      <c r="B40" s="1">
        <v>69</v>
      </c>
      <c r="C40" s="1">
        <v>32</v>
      </c>
      <c r="D40" s="1">
        <v>31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1764</v>
      </c>
      <c r="M40" s="1" t="s">
        <v>649</v>
      </c>
      <c r="N40" s="1" t="s">
        <v>1628</v>
      </c>
      <c r="O40" s="31">
        <v>211</v>
      </c>
      <c r="P40" s="20">
        <v>249</v>
      </c>
      <c r="Q40" s="30">
        <v>-38</v>
      </c>
      <c r="R40" s="29" t="s">
        <v>159</v>
      </c>
      <c r="S40" s="28" t="s">
        <v>240</v>
      </c>
    </row>
    <row r="41" spans="1:19" x14ac:dyDescent="0.25">
      <c r="A41" s="32" t="s">
        <v>27</v>
      </c>
      <c r="B41" s="1">
        <v>71</v>
      </c>
      <c r="C41" s="1">
        <v>30</v>
      </c>
      <c r="D41" s="1">
        <v>34</v>
      </c>
      <c r="E41" s="20">
        <v>7</v>
      </c>
      <c r="F41" s="30">
        <v>67</v>
      </c>
      <c r="G41" s="20">
        <v>19</v>
      </c>
      <c r="H41" s="20">
        <v>26</v>
      </c>
      <c r="I41" s="20">
        <v>4</v>
      </c>
      <c r="J41" s="20">
        <v>3</v>
      </c>
      <c r="K41" s="29" t="s">
        <v>1233</v>
      </c>
      <c r="L41" s="1" t="s">
        <v>1601</v>
      </c>
      <c r="M41" s="1" t="s">
        <v>652</v>
      </c>
      <c r="N41" s="1" t="s">
        <v>1758</v>
      </c>
      <c r="O41" s="31">
        <v>180</v>
      </c>
      <c r="P41" s="20">
        <v>219</v>
      </c>
      <c r="Q41" s="30">
        <v>-39</v>
      </c>
      <c r="R41" s="29" t="s">
        <v>135</v>
      </c>
      <c r="S41" s="28" t="s">
        <v>232</v>
      </c>
    </row>
    <row r="42" spans="1:19" ht="15.75" thickBot="1" x14ac:dyDescent="0.3">
      <c r="A42" s="27" t="s">
        <v>3</v>
      </c>
      <c r="B42" s="26">
        <v>70</v>
      </c>
      <c r="C42" s="26">
        <v>21</v>
      </c>
      <c r="D42" s="26">
        <v>41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1766</v>
      </c>
      <c r="L42" s="26" t="s">
        <v>1450</v>
      </c>
      <c r="M42" s="26" t="s">
        <v>447</v>
      </c>
      <c r="N42" s="26" t="s">
        <v>1767</v>
      </c>
      <c r="O42" s="25">
        <v>182</v>
      </c>
      <c r="P42" s="24">
        <v>262</v>
      </c>
      <c r="Q42" s="23">
        <v>-80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44931E1-0EE2-46AD-BFFD-C5F02EBA512D}"/>
  </hyperlinks>
  <pageMargins left="0.7" right="0.7" top="0.75" bottom="0.75" header="0.3" footer="0.3"/>
  <pageSetup orientation="portrait" verticalDpi="0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79EE4-3A9F-4D29-B264-B3CE6AEFC1D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72</v>
      </c>
      <c r="C4" s="40">
        <v>44</v>
      </c>
      <c r="D4" s="40">
        <v>20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1645</v>
      </c>
      <c r="L4" s="40" t="s">
        <v>1344</v>
      </c>
      <c r="M4" s="40" t="s">
        <v>1769</v>
      </c>
      <c r="N4" s="40" t="s">
        <v>1770</v>
      </c>
      <c r="O4" s="39">
        <v>254</v>
      </c>
      <c r="P4" s="38">
        <v>211</v>
      </c>
      <c r="Q4" s="33">
        <v>43</v>
      </c>
      <c r="R4" s="37" t="s">
        <v>107</v>
      </c>
      <c r="S4" s="36" t="s">
        <v>290</v>
      </c>
    </row>
    <row r="5" spans="1:20" x14ac:dyDescent="0.25">
      <c r="A5" s="32" t="s">
        <v>5</v>
      </c>
      <c r="B5" s="1">
        <v>70</v>
      </c>
      <c r="C5" s="1">
        <v>44</v>
      </c>
      <c r="D5" s="1">
        <v>21</v>
      </c>
      <c r="E5" s="20">
        <v>5</v>
      </c>
      <c r="F5" s="30">
        <v>93</v>
      </c>
      <c r="G5" s="31">
        <v>31</v>
      </c>
      <c r="H5" s="20">
        <v>40</v>
      </c>
      <c r="I5" s="20">
        <v>4</v>
      </c>
      <c r="J5" s="30">
        <v>2</v>
      </c>
      <c r="K5" s="29" t="s">
        <v>1739</v>
      </c>
      <c r="L5" s="1" t="s">
        <v>1704</v>
      </c>
      <c r="M5" s="1" t="s">
        <v>536</v>
      </c>
      <c r="N5" s="1" t="s">
        <v>1560</v>
      </c>
      <c r="O5" s="31">
        <v>257</v>
      </c>
      <c r="P5" s="20">
        <v>195</v>
      </c>
      <c r="Q5" s="30">
        <v>62</v>
      </c>
      <c r="R5" s="29" t="s">
        <v>99</v>
      </c>
      <c r="S5" s="28" t="s">
        <v>234</v>
      </c>
    </row>
    <row r="6" spans="1:20" x14ac:dyDescent="0.25">
      <c r="A6" s="32" t="s">
        <v>29</v>
      </c>
      <c r="B6" s="1">
        <v>72</v>
      </c>
      <c r="C6" s="1">
        <v>40</v>
      </c>
      <c r="D6" s="1">
        <v>24</v>
      </c>
      <c r="E6" s="20">
        <v>8</v>
      </c>
      <c r="F6" s="30">
        <v>88</v>
      </c>
      <c r="G6" s="31">
        <v>27</v>
      </c>
      <c r="H6" s="20">
        <v>37</v>
      </c>
      <c r="I6" s="20">
        <v>3</v>
      </c>
      <c r="J6" s="30">
        <v>3</v>
      </c>
      <c r="K6" s="29" t="s">
        <v>1733</v>
      </c>
      <c r="L6" s="1" t="s">
        <v>1719</v>
      </c>
      <c r="M6" s="1" t="s">
        <v>639</v>
      </c>
      <c r="N6" s="1" t="s">
        <v>1768</v>
      </c>
      <c r="O6" s="31">
        <v>240</v>
      </c>
      <c r="P6" s="20">
        <v>224</v>
      </c>
      <c r="Q6" s="30">
        <v>16</v>
      </c>
      <c r="R6" s="29" t="s">
        <v>99</v>
      </c>
      <c r="S6" s="28" t="s">
        <v>239</v>
      </c>
    </row>
    <row r="7" spans="1:20" x14ac:dyDescent="0.25">
      <c r="A7" s="32" t="s">
        <v>16</v>
      </c>
      <c r="B7" s="1">
        <v>70</v>
      </c>
      <c r="C7" s="1">
        <v>39</v>
      </c>
      <c r="D7" s="1">
        <v>21</v>
      </c>
      <c r="E7" s="20">
        <v>10</v>
      </c>
      <c r="F7" s="30">
        <v>88</v>
      </c>
      <c r="G7" s="31">
        <v>25</v>
      </c>
      <c r="H7" s="20">
        <v>37</v>
      </c>
      <c r="I7" s="20">
        <v>2</v>
      </c>
      <c r="J7" s="30">
        <v>5</v>
      </c>
      <c r="K7" s="29" t="s">
        <v>1735</v>
      </c>
      <c r="L7" s="1" t="s">
        <v>1643</v>
      </c>
      <c r="M7" s="1" t="s">
        <v>740</v>
      </c>
      <c r="N7" s="1" t="s">
        <v>1736</v>
      </c>
      <c r="O7" s="31">
        <v>249</v>
      </c>
      <c r="P7" s="20">
        <v>230</v>
      </c>
      <c r="Q7" s="30">
        <v>19</v>
      </c>
      <c r="R7" s="29" t="s">
        <v>104</v>
      </c>
      <c r="S7" s="28" t="s">
        <v>234</v>
      </c>
    </row>
    <row r="8" spans="1:20" x14ac:dyDescent="0.25">
      <c r="A8" s="32" t="s">
        <v>11</v>
      </c>
      <c r="B8" s="1">
        <v>71</v>
      </c>
      <c r="C8" s="1">
        <v>38</v>
      </c>
      <c r="D8" s="1">
        <v>24</v>
      </c>
      <c r="E8" s="20">
        <v>9</v>
      </c>
      <c r="F8" s="30">
        <v>85</v>
      </c>
      <c r="G8" s="31">
        <v>29</v>
      </c>
      <c r="H8" s="20">
        <v>35</v>
      </c>
      <c r="I8" s="20">
        <v>3</v>
      </c>
      <c r="J8" s="30">
        <v>0</v>
      </c>
      <c r="K8" s="29" t="s">
        <v>1473</v>
      </c>
      <c r="L8" s="1" t="s">
        <v>1737</v>
      </c>
      <c r="M8" s="1" t="s">
        <v>750</v>
      </c>
      <c r="N8" s="1" t="s">
        <v>1738</v>
      </c>
      <c r="O8" s="31">
        <v>239</v>
      </c>
      <c r="P8" s="20">
        <v>216</v>
      </c>
      <c r="Q8" s="30">
        <v>23</v>
      </c>
      <c r="R8" s="29" t="s">
        <v>135</v>
      </c>
      <c r="S8" s="28" t="s">
        <v>219</v>
      </c>
    </row>
    <row r="9" spans="1:20" x14ac:dyDescent="0.25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25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.75" thickBot="1" x14ac:dyDescent="0.3">
      <c r="A11" s="32" t="s">
        <v>19</v>
      </c>
      <c r="B11" s="1">
        <v>70</v>
      </c>
      <c r="C11" s="1">
        <v>35</v>
      </c>
      <c r="D11" s="1">
        <v>32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1693</v>
      </c>
      <c r="L11" s="1" t="s">
        <v>1661</v>
      </c>
      <c r="M11" s="1" t="s">
        <v>477</v>
      </c>
      <c r="N11" s="1" t="s">
        <v>1529</v>
      </c>
      <c r="O11" s="31">
        <v>211</v>
      </c>
      <c r="P11" s="20">
        <v>233</v>
      </c>
      <c r="Q11" s="30">
        <v>-22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25">
      <c r="A15" s="32" t="s">
        <v>23</v>
      </c>
      <c r="B15" s="1">
        <v>71</v>
      </c>
      <c r="C15" s="1">
        <v>38</v>
      </c>
      <c r="D15" s="1">
        <v>22</v>
      </c>
      <c r="E15" s="20">
        <v>11</v>
      </c>
      <c r="F15" s="30">
        <v>87</v>
      </c>
      <c r="G15" s="20">
        <v>21</v>
      </c>
      <c r="H15" s="20">
        <v>32</v>
      </c>
      <c r="I15" s="20">
        <v>6</v>
      </c>
      <c r="J15" s="20">
        <v>1</v>
      </c>
      <c r="K15" s="29" t="s">
        <v>1685</v>
      </c>
      <c r="L15" s="1" t="s">
        <v>1323</v>
      </c>
      <c r="M15" s="1" t="s">
        <v>661</v>
      </c>
      <c r="N15" s="1" t="s">
        <v>1743</v>
      </c>
      <c r="O15" s="31">
        <v>231</v>
      </c>
      <c r="P15" s="20">
        <v>217</v>
      </c>
      <c r="Q15" s="30">
        <v>14</v>
      </c>
      <c r="R15" s="29" t="s">
        <v>99</v>
      </c>
      <c r="S15" s="28" t="s">
        <v>241</v>
      </c>
    </row>
    <row r="16" spans="1:20" x14ac:dyDescent="0.25">
      <c r="A16" s="32" t="s">
        <v>9</v>
      </c>
      <c r="B16" s="1">
        <v>71</v>
      </c>
      <c r="C16" s="1">
        <v>35</v>
      </c>
      <c r="D16" s="1">
        <v>20</v>
      </c>
      <c r="E16" s="20">
        <v>16</v>
      </c>
      <c r="F16" s="30">
        <v>86</v>
      </c>
      <c r="G16" s="20">
        <v>27</v>
      </c>
      <c r="H16" s="20">
        <v>33</v>
      </c>
      <c r="I16" s="20">
        <v>2</v>
      </c>
      <c r="J16" s="20">
        <v>10</v>
      </c>
      <c r="K16" s="29" t="s">
        <v>1749</v>
      </c>
      <c r="L16" s="1" t="s">
        <v>1321</v>
      </c>
      <c r="M16" s="1" t="s">
        <v>1713</v>
      </c>
      <c r="N16" s="1" t="s">
        <v>1714</v>
      </c>
      <c r="O16" s="31">
        <v>243</v>
      </c>
      <c r="P16" s="20">
        <v>225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72</v>
      </c>
      <c r="C17" s="1">
        <v>40</v>
      </c>
      <c r="D17" s="1">
        <v>27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1745</v>
      </c>
      <c r="L17" s="1" t="s">
        <v>1686</v>
      </c>
      <c r="M17" s="1" t="s">
        <v>886</v>
      </c>
      <c r="N17" s="1" t="s">
        <v>1527</v>
      </c>
      <c r="O17" s="31">
        <v>209</v>
      </c>
      <c r="P17" s="20">
        <v>206</v>
      </c>
      <c r="Q17" s="30">
        <v>3</v>
      </c>
      <c r="R17" s="29" t="s">
        <v>101</v>
      </c>
      <c r="S17" s="28" t="s">
        <v>202</v>
      </c>
    </row>
    <row r="18" spans="1:19" x14ac:dyDescent="0.25">
      <c r="A18" s="32" t="s">
        <v>10</v>
      </c>
      <c r="B18" s="1">
        <v>70</v>
      </c>
      <c r="C18" s="1">
        <v>34</v>
      </c>
      <c r="D18" s="1">
        <v>24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1746</v>
      </c>
      <c r="L18" s="1" t="s">
        <v>1213</v>
      </c>
      <c r="M18" s="1" t="s">
        <v>1747</v>
      </c>
      <c r="N18" s="1" t="s">
        <v>1748</v>
      </c>
      <c r="O18" s="31">
        <v>204</v>
      </c>
      <c r="P18" s="20">
        <v>214</v>
      </c>
      <c r="Q18" s="30">
        <v>-10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72</v>
      </c>
      <c r="C19" s="1">
        <v>35</v>
      </c>
      <c r="D19" s="1">
        <v>28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1393</v>
      </c>
      <c r="M19" s="1" t="s">
        <v>815</v>
      </c>
      <c r="N19" s="1" t="s">
        <v>1667</v>
      </c>
      <c r="O19" s="31">
        <v>220</v>
      </c>
      <c r="P19" s="20">
        <v>211</v>
      </c>
      <c r="Q19" s="30">
        <v>9</v>
      </c>
      <c r="R19" s="29" t="s">
        <v>107</v>
      </c>
      <c r="S19" s="28" t="s">
        <v>218</v>
      </c>
    </row>
    <row r="20" spans="1:19" x14ac:dyDescent="0.25">
      <c r="A20" s="32" t="s">
        <v>14</v>
      </c>
      <c r="B20" s="1">
        <v>70</v>
      </c>
      <c r="C20" s="1">
        <v>36</v>
      </c>
      <c r="D20" s="1">
        <v>32</v>
      </c>
      <c r="E20" s="20">
        <v>2</v>
      </c>
      <c r="F20" s="30">
        <v>74</v>
      </c>
      <c r="G20" s="20">
        <v>20</v>
      </c>
      <c r="H20" s="20">
        <v>32</v>
      </c>
      <c r="I20" s="20">
        <v>4</v>
      </c>
      <c r="J20" s="20">
        <v>0</v>
      </c>
      <c r="K20" s="29" t="s">
        <v>1566</v>
      </c>
      <c r="L20" s="1" t="s">
        <v>1744</v>
      </c>
      <c r="M20" s="1" t="s">
        <v>689</v>
      </c>
      <c r="N20" s="1" t="s">
        <v>1666</v>
      </c>
      <c r="O20" s="31">
        <v>193</v>
      </c>
      <c r="P20" s="20">
        <v>213</v>
      </c>
      <c r="Q20" s="30">
        <v>-20</v>
      </c>
      <c r="R20" s="29" t="s">
        <v>99</v>
      </c>
      <c r="S20" s="28" t="s">
        <v>203</v>
      </c>
    </row>
    <row r="21" spans="1:19" ht="15.75" thickBot="1" x14ac:dyDescent="0.3">
      <c r="A21" s="27" t="s">
        <v>12</v>
      </c>
      <c r="B21" s="26">
        <v>72</v>
      </c>
      <c r="C21" s="26">
        <v>28</v>
      </c>
      <c r="D21" s="26">
        <v>35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1772</v>
      </c>
      <c r="M21" s="26" t="s">
        <v>1649</v>
      </c>
      <c r="N21" s="26" t="s">
        <v>1773</v>
      </c>
      <c r="O21" s="25">
        <v>202</v>
      </c>
      <c r="P21" s="24">
        <v>230</v>
      </c>
      <c r="Q21" s="23">
        <v>-28</v>
      </c>
      <c r="R21" s="22" t="s">
        <v>167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70</v>
      </c>
      <c r="C25" s="1">
        <v>47</v>
      </c>
      <c r="D25" s="1">
        <v>13</v>
      </c>
      <c r="E25" s="20">
        <v>10</v>
      </c>
      <c r="F25" s="30">
        <v>104</v>
      </c>
      <c r="G25" s="20">
        <v>38</v>
      </c>
      <c r="H25" s="20">
        <v>44</v>
      </c>
      <c r="I25" s="20">
        <v>3</v>
      </c>
      <c r="J25" s="20">
        <v>6</v>
      </c>
      <c r="K25" s="29" t="s">
        <v>1632</v>
      </c>
      <c r="L25" s="1" t="s">
        <v>1750</v>
      </c>
      <c r="M25" s="1" t="s">
        <v>767</v>
      </c>
      <c r="N25" s="1" t="s">
        <v>1672</v>
      </c>
      <c r="O25" s="31">
        <v>263</v>
      </c>
      <c r="P25" s="20">
        <v>177</v>
      </c>
      <c r="Q25" s="30">
        <v>86</v>
      </c>
      <c r="R25" s="29" t="s">
        <v>109</v>
      </c>
      <c r="S25" s="28" t="s">
        <v>234</v>
      </c>
    </row>
    <row r="26" spans="1:19" x14ac:dyDescent="0.25">
      <c r="A26" s="32" t="s">
        <v>22</v>
      </c>
      <c r="B26" s="1">
        <v>71</v>
      </c>
      <c r="C26" s="1">
        <v>43</v>
      </c>
      <c r="D26" s="1">
        <v>17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1689</v>
      </c>
      <c r="M26" s="1" t="s">
        <v>1690</v>
      </c>
      <c r="N26" s="1" t="s">
        <v>1718</v>
      </c>
      <c r="O26" s="31">
        <v>244</v>
      </c>
      <c r="P26" s="20">
        <v>196</v>
      </c>
      <c r="Q26" s="30">
        <v>48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72</v>
      </c>
      <c r="C27" s="1">
        <v>40</v>
      </c>
      <c r="D27" s="1">
        <v>20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1705</v>
      </c>
      <c r="M27" s="1" t="s">
        <v>804</v>
      </c>
      <c r="N27" s="1" t="s">
        <v>1692</v>
      </c>
      <c r="O27" s="31">
        <v>236</v>
      </c>
      <c r="P27" s="20">
        <v>208</v>
      </c>
      <c r="Q27" s="30">
        <v>28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72</v>
      </c>
      <c r="C28" s="1">
        <v>37</v>
      </c>
      <c r="D28" s="1">
        <v>29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1443</v>
      </c>
      <c r="L28" s="1" t="s">
        <v>1654</v>
      </c>
      <c r="M28" s="1" t="s">
        <v>719</v>
      </c>
      <c r="N28" s="1" t="s">
        <v>1754</v>
      </c>
      <c r="O28" s="31">
        <v>225</v>
      </c>
      <c r="P28" s="20">
        <v>203</v>
      </c>
      <c r="Q28" s="30">
        <v>22</v>
      </c>
      <c r="R28" s="29" t="s">
        <v>101</v>
      </c>
      <c r="S28" s="28" t="s">
        <v>218</v>
      </c>
    </row>
    <row r="29" spans="1:19" x14ac:dyDescent="0.25">
      <c r="A29" s="32" t="s">
        <v>15</v>
      </c>
      <c r="B29" s="1">
        <v>71</v>
      </c>
      <c r="C29" s="1">
        <v>34</v>
      </c>
      <c r="D29" s="1">
        <v>28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1752</v>
      </c>
      <c r="L29" s="1" t="s">
        <v>1719</v>
      </c>
      <c r="M29" s="1" t="s">
        <v>680</v>
      </c>
      <c r="N29" s="1" t="s">
        <v>1753</v>
      </c>
      <c r="O29" s="31">
        <v>215</v>
      </c>
      <c r="P29" s="20">
        <v>235</v>
      </c>
      <c r="Q29" s="30">
        <v>-20</v>
      </c>
      <c r="R29" s="29" t="s">
        <v>154</v>
      </c>
      <c r="S29" s="28" t="s">
        <v>226</v>
      </c>
    </row>
    <row r="30" spans="1:19" x14ac:dyDescent="0.25">
      <c r="A30" s="32" t="s">
        <v>0</v>
      </c>
      <c r="B30" s="1">
        <v>71</v>
      </c>
      <c r="C30" s="1">
        <v>30</v>
      </c>
      <c r="D30" s="1">
        <v>29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1644</v>
      </c>
      <c r="L30" s="1" t="s">
        <v>1723</v>
      </c>
      <c r="M30" s="1" t="s">
        <v>122</v>
      </c>
      <c r="N30" s="1" t="s">
        <v>1755</v>
      </c>
      <c r="O30" s="31">
        <v>203</v>
      </c>
      <c r="P30" s="20">
        <v>220</v>
      </c>
      <c r="Q30" s="30">
        <v>-17</v>
      </c>
      <c r="R30" s="29" t="s">
        <v>104</v>
      </c>
      <c r="S30" s="28" t="s">
        <v>233</v>
      </c>
    </row>
    <row r="31" spans="1:19" x14ac:dyDescent="0.25">
      <c r="A31" s="32" t="s">
        <v>6</v>
      </c>
      <c r="B31" s="1">
        <v>70</v>
      </c>
      <c r="C31" s="1">
        <v>29</v>
      </c>
      <c r="D31" s="1">
        <v>30</v>
      </c>
      <c r="E31" s="20">
        <v>11</v>
      </c>
      <c r="F31" s="30">
        <v>69</v>
      </c>
      <c r="G31" s="20">
        <v>25</v>
      </c>
      <c r="H31" s="20">
        <v>28</v>
      </c>
      <c r="I31" s="20">
        <v>1</v>
      </c>
      <c r="J31" s="20">
        <v>4</v>
      </c>
      <c r="K31" s="29" t="s">
        <v>1659</v>
      </c>
      <c r="L31" s="1" t="s">
        <v>1695</v>
      </c>
      <c r="M31" s="1" t="s">
        <v>1587</v>
      </c>
      <c r="N31" s="1" t="s">
        <v>1696</v>
      </c>
      <c r="O31" s="31">
        <v>184</v>
      </c>
      <c r="P31" s="20">
        <v>225</v>
      </c>
      <c r="Q31" s="30">
        <v>-41</v>
      </c>
      <c r="R31" s="29" t="s">
        <v>104</v>
      </c>
      <c r="S31" s="28" t="s">
        <v>290</v>
      </c>
    </row>
    <row r="32" spans="1:19" ht="15.75" thickBot="1" x14ac:dyDescent="0.3">
      <c r="A32" s="32" t="s">
        <v>25</v>
      </c>
      <c r="B32" s="1">
        <v>71</v>
      </c>
      <c r="C32" s="1">
        <v>27</v>
      </c>
      <c r="D32" s="1">
        <v>31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1383</v>
      </c>
      <c r="M32" s="1" t="s">
        <v>838</v>
      </c>
      <c r="N32" s="1" t="s">
        <v>1716</v>
      </c>
      <c r="O32" s="31">
        <v>187</v>
      </c>
      <c r="P32" s="20">
        <v>228</v>
      </c>
      <c r="Q32" s="30">
        <v>-41</v>
      </c>
      <c r="R32" s="29" t="s">
        <v>99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71</v>
      </c>
      <c r="C35" s="1">
        <v>40</v>
      </c>
      <c r="D35" s="1">
        <v>27</v>
      </c>
      <c r="E35" s="20">
        <v>4</v>
      </c>
      <c r="F35" s="33">
        <v>84</v>
      </c>
      <c r="G35" s="20">
        <v>16</v>
      </c>
      <c r="H35" s="20">
        <v>32</v>
      </c>
      <c r="I35" s="20">
        <v>8</v>
      </c>
      <c r="J35" s="20">
        <v>0</v>
      </c>
      <c r="K35" s="29" t="s">
        <v>1724</v>
      </c>
      <c r="L35" s="1" t="s">
        <v>1756</v>
      </c>
      <c r="M35" s="1" t="s">
        <v>491</v>
      </c>
      <c r="N35" s="1" t="s">
        <v>1757</v>
      </c>
      <c r="O35" s="31">
        <v>240</v>
      </c>
      <c r="P35" s="20">
        <v>245</v>
      </c>
      <c r="Q35" s="30">
        <v>-5</v>
      </c>
      <c r="R35" s="29" t="s">
        <v>109</v>
      </c>
      <c r="S35" s="28" t="s">
        <v>234</v>
      </c>
    </row>
    <row r="36" spans="1:19" x14ac:dyDescent="0.25">
      <c r="A36" s="32" t="s">
        <v>20</v>
      </c>
      <c r="B36" s="1">
        <v>72</v>
      </c>
      <c r="C36" s="1">
        <v>35</v>
      </c>
      <c r="D36" s="1">
        <v>28</v>
      </c>
      <c r="E36" s="20">
        <v>9</v>
      </c>
      <c r="F36" s="30">
        <v>79</v>
      </c>
      <c r="G36" s="20">
        <v>27</v>
      </c>
      <c r="H36" s="20">
        <v>35</v>
      </c>
      <c r="I36" s="20">
        <v>0</v>
      </c>
      <c r="J36" s="20">
        <v>3</v>
      </c>
      <c r="K36" s="29" t="s">
        <v>1242</v>
      </c>
      <c r="L36" s="1" t="s">
        <v>1759</v>
      </c>
      <c r="M36" s="1" t="s">
        <v>827</v>
      </c>
      <c r="N36" s="1" t="s">
        <v>1760</v>
      </c>
      <c r="O36" s="31">
        <v>250</v>
      </c>
      <c r="P36" s="20">
        <v>246</v>
      </c>
      <c r="Q36" s="30">
        <v>4</v>
      </c>
      <c r="R36" s="29" t="s">
        <v>99</v>
      </c>
      <c r="S36" s="28" t="s">
        <v>225</v>
      </c>
    </row>
    <row r="37" spans="1:19" x14ac:dyDescent="0.25">
      <c r="A37" s="32" t="s">
        <v>2</v>
      </c>
      <c r="B37" s="1">
        <v>72</v>
      </c>
      <c r="C37" s="1">
        <v>32</v>
      </c>
      <c r="D37" s="1">
        <v>26</v>
      </c>
      <c r="E37" s="20">
        <v>14</v>
      </c>
      <c r="F37" s="30">
        <v>78</v>
      </c>
      <c r="G37" s="20">
        <v>23</v>
      </c>
      <c r="H37" s="20">
        <v>31</v>
      </c>
      <c r="I37" s="20">
        <v>1</v>
      </c>
      <c r="J37" s="20">
        <v>6</v>
      </c>
      <c r="K37" s="29" t="s">
        <v>1659</v>
      </c>
      <c r="L37" s="1" t="s">
        <v>1462</v>
      </c>
      <c r="M37" s="1" t="s">
        <v>565</v>
      </c>
      <c r="N37" s="1" t="s">
        <v>1614</v>
      </c>
      <c r="O37" s="31">
        <v>225</v>
      </c>
      <c r="P37" s="20">
        <v>225</v>
      </c>
      <c r="Q37" s="30">
        <v>0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71</v>
      </c>
      <c r="C38" s="1">
        <v>28</v>
      </c>
      <c r="D38" s="1">
        <v>25</v>
      </c>
      <c r="E38" s="20">
        <v>18</v>
      </c>
      <c r="F38" s="30">
        <v>74</v>
      </c>
      <c r="G38" s="20">
        <v>14</v>
      </c>
      <c r="H38" s="20">
        <v>24</v>
      </c>
      <c r="I38" s="20">
        <v>4</v>
      </c>
      <c r="J38" s="20">
        <v>8</v>
      </c>
      <c r="K38" s="29" t="s">
        <v>1698</v>
      </c>
      <c r="L38" s="1" t="s">
        <v>1761</v>
      </c>
      <c r="M38" s="1" t="s">
        <v>1762</v>
      </c>
      <c r="N38" s="1" t="s">
        <v>1763</v>
      </c>
      <c r="O38" s="31">
        <v>189</v>
      </c>
      <c r="P38" s="20">
        <v>216</v>
      </c>
      <c r="Q38" s="30">
        <v>-27</v>
      </c>
      <c r="R38" s="29" t="s">
        <v>133</v>
      </c>
      <c r="S38" s="28" t="s">
        <v>264</v>
      </c>
    </row>
    <row r="39" spans="1:19" x14ac:dyDescent="0.25">
      <c r="A39" s="32" t="s">
        <v>7</v>
      </c>
      <c r="B39" s="1">
        <v>70</v>
      </c>
      <c r="C39" s="1">
        <v>31</v>
      </c>
      <c r="D39" s="1">
        <v>29</v>
      </c>
      <c r="E39" s="20">
        <v>10</v>
      </c>
      <c r="F39" s="30">
        <v>72</v>
      </c>
      <c r="G39" s="20">
        <v>24</v>
      </c>
      <c r="H39" s="20">
        <v>30</v>
      </c>
      <c r="I39" s="20">
        <v>1</v>
      </c>
      <c r="J39" s="20">
        <v>5</v>
      </c>
      <c r="K39" s="29" t="s">
        <v>1621</v>
      </c>
      <c r="L39" s="1" t="s">
        <v>1765</v>
      </c>
      <c r="M39" s="1" t="s">
        <v>678</v>
      </c>
      <c r="N39" s="1" t="s">
        <v>1657</v>
      </c>
      <c r="O39" s="31">
        <v>200</v>
      </c>
      <c r="P39" s="20">
        <v>218</v>
      </c>
      <c r="Q39" s="30">
        <v>-18</v>
      </c>
      <c r="R39" s="29" t="s">
        <v>133</v>
      </c>
      <c r="S39" s="28" t="s">
        <v>220</v>
      </c>
    </row>
    <row r="40" spans="1:19" x14ac:dyDescent="0.25">
      <c r="A40" s="32" t="s">
        <v>8</v>
      </c>
      <c r="B40" s="1">
        <v>69</v>
      </c>
      <c r="C40" s="1">
        <v>32</v>
      </c>
      <c r="D40" s="1">
        <v>31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1764</v>
      </c>
      <c r="M40" s="1" t="s">
        <v>649</v>
      </c>
      <c r="N40" s="1" t="s">
        <v>1628</v>
      </c>
      <c r="O40" s="31">
        <v>211</v>
      </c>
      <c r="P40" s="20">
        <v>249</v>
      </c>
      <c r="Q40" s="30">
        <v>-38</v>
      </c>
      <c r="R40" s="29" t="s">
        <v>159</v>
      </c>
      <c r="S40" s="28" t="s">
        <v>240</v>
      </c>
    </row>
    <row r="41" spans="1:19" x14ac:dyDescent="0.25">
      <c r="A41" s="32" t="s">
        <v>27</v>
      </c>
      <c r="B41" s="1">
        <v>71</v>
      </c>
      <c r="C41" s="1">
        <v>30</v>
      </c>
      <c r="D41" s="1">
        <v>34</v>
      </c>
      <c r="E41" s="20">
        <v>7</v>
      </c>
      <c r="F41" s="30">
        <v>67</v>
      </c>
      <c r="G41" s="20">
        <v>19</v>
      </c>
      <c r="H41" s="20">
        <v>26</v>
      </c>
      <c r="I41" s="20">
        <v>4</v>
      </c>
      <c r="J41" s="20">
        <v>3</v>
      </c>
      <c r="K41" s="29" t="s">
        <v>1233</v>
      </c>
      <c r="L41" s="1" t="s">
        <v>1601</v>
      </c>
      <c r="M41" s="1" t="s">
        <v>652</v>
      </c>
      <c r="N41" s="1" t="s">
        <v>1758</v>
      </c>
      <c r="O41" s="31">
        <v>180</v>
      </c>
      <c r="P41" s="20">
        <v>219</v>
      </c>
      <c r="Q41" s="30">
        <v>-39</v>
      </c>
      <c r="R41" s="29" t="s">
        <v>135</v>
      </c>
      <c r="S41" s="28" t="s">
        <v>232</v>
      </c>
    </row>
    <row r="42" spans="1:19" ht="15.75" thickBot="1" x14ac:dyDescent="0.3">
      <c r="A42" s="27" t="s">
        <v>3</v>
      </c>
      <c r="B42" s="26">
        <v>70</v>
      </c>
      <c r="C42" s="26">
        <v>21</v>
      </c>
      <c r="D42" s="26">
        <v>41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1766</v>
      </c>
      <c r="L42" s="26" t="s">
        <v>1450</v>
      </c>
      <c r="M42" s="26" t="s">
        <v>447</v>
      </c>
      <c r="N42" s="26" t="s">
        <v>1767</v>
      </c>
      <c r="O42" s="25">
        <v>182</v>
      </c>
      <c r="P42" s="24">
        <v>262</v>
      </c>
      <c r="Q42" s="23">
        <v>-80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A108CA-87BF-4D91-B1B6-4114E9D630A3}"/>
  </hyperlinks>
  <pageMargins left="0.7" right="0.7" top="0.75" bottom="0.75" header="0.3" footer="0.3"/>
  <pageSetup orientation="portrait" verticalDpi="0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EEC0-9353-4C46-B9CF-23A8EB5DD7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72</v>
      </c>
      <c r="C4" s="40">
        <v>44</v>
      </c>
      <c r="D4" s="40">
        <v>20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1645</v>
      </c>
      <c r="L4" s="40" t="s">
        <v>1344</v>
      </c>
      <c r="M4" s="40" t="s">
        <v>1769</v>
      </c>
      <c r="N4" s="40" t="s">
        <v>1770</v>
      </c>
      <c r="O4" s="39">
        <v>254</v>
      </c>
      <c r="P4" s="38">
        <v>211</v>
      </c>
      <c r="Q4" s="33">
        <v>43</v>
      </c>
      <c r="R4" s="37" t="s">
        <v>107</v>
      </c>
      <c r="S4" s="36" t="s">
        <v>290</v>
      </c>
    </row>
    <row r="5" spans="1:20" x14ac:dyDescent="0.25">
      <c r="A5" s="32" t="s">
        <v>5</v>
      </c>
      <c r="B5" s="1">
        <v>71</v>
      </c>
      <c r="C5" s="1">
        <v>44</v>
      </c>
      <c r="D5" s="1">
        <v>21</v>
      </c>
      <c r="E5" s="20">
        <v>6</v>
      </c>
      <c r="F5" s="30">
        <v>94</v>
      </c>
      <c r="G5" s="31">
        <v>31</v>
      </c>
      <c r="H5" s="20">
        <v>40</v>
      </c>
      <c r="I5" s="20">
        <v>4</v>
      </c>
      <c r="J5" s="30">
        <v>2</v>
      </c>
      <c r="K5" s="29" t="s">
        <v>1779</v>
      </c>
      <c r="L5" s="1" t="s">
        <v>1704</v>
      </c>
      <c r="M5" s="1" t="s">
        <v>536</v>
      </c>
      <c r="N5" s="1" t="s">
        <v>1560</v>
      </c>
      <c r="O5" s="31">
        <v>260</v>
      </c>
      <c r="P5" s="20">
        <v>199</v>
      </c>
      <c r="Q5" s="30">
        <v>61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71</v>
      </c>
      <c r="C6" s="1">
        <v>40</v>
      </c>
      <c r="D6" s="1">
        <v>21</v>
      </c>
      <c r="E6" s="20">
        <v>10</v>
      </c>
      <c r="F6" s="30">
        <v>90</v>
      </c>
      <c r="G6" s="31">
        <v>26</v>
      </c>
      <c r="H6" s="20">
        <v>38</v>
      </c>
      <c r="I6" s="20">
        <v>2</v>
      </c>
      <c r="J6" s="30">
        <v>5</v>
      </c>
      <c r="K6" s="29" t="s">
        <v>1775</v>
      </c>
      <c r="L6" s="1" t="s">
        <v>1643</v>
      </c>
      <c r="M6" s="1" t="s">
        <v>740</v>
      </c>
      <c r="N6" s="1" t="s">
        <v>1776</v>
      </c>
      <c r="O6" s="31">
        <v>251</v>
      </c>
      <c r="P6" s="20">
        <v>231</v>
      </c>
      <c r="Q6" s="30">
        <v>20</v>
      </c>
      <c r="R6" s="29" t="s">
        <v>109</v>
      </c>
      <c r="S6" s="28" t="s">
        <v>203</v>
      </c>
    </row>
    <row r="7" spans="1:20" x14ac:dyDescent="0.25">
      <c r="A7" s="32" t="s">
        <v>29</v>
      </c>
      <c r="B7" s="1">
        <v>72</v>
      </c>
      <c r="C7" s="1">
        <v>40</v>
      </c>
      <c r="D7" s="1">
        <v>24</v>
      </c>
      <c r="E7" s="20">
        <v>8</v>
      </c>
      <c r="F7" s="30">
        <v>88</v>
      </c>
      <c r="G7" s="31">
        <v>27</v>
      </c>
      <c r="H7" s="20">
        <v>37</v>
      </c>
      <c r="I7" s="20">
        <v>3</v>
      </c>
      <c r="J7" s="30">
        <v>3</v>
      </c>
      <c r="K7" s="29" t="s">
        <v>1733</v>
      </c>
      <c r="L7" s="1" t="s">
        <v>1719</v>
      </c>
      <c r="M7" s="1" t="s">
        <v>639</v>
      </c>
      <c r="N7" s="1" t="s">
        <v>1768</v>
      </c>
      <c r="O7" s="31">
        <v>240</v>
      </c>
      <c r="P7" s="20">
        <v>224</v>
      </c>
      <c r="Q7" s="30">
        <v>16</v>
      </c>
      <c r="R7" s="29" t="s">
        <v>99</v>
      </c>
      <c r="S7" s="28" t="s">
        <v>239</v>
      </c>
    </row>
    <row r="8" spans="1:20" x14ac:dyDescent="0.25">
      <c r="A8" s="32" t="s">
        <v>11</v>
      </c>
      <c r="B8" s="1">
        <v>72</v>
      </c>
      <c r="C8" s="1">
        <v>38</v>
      </c>
      <c r="D8" s="1">
        <v>24</v>
      </c>
      <c r="E8" s="20">
        <v>10</v>
      </c>
      <c r="F8" s="30">
        <v>86</v>
      </c>
      <c r="G8" s="31">
        <v>29</v>
      </c>
      <c r="H8" s="20">
        <v>35</v>
      </c>
      <c r="I8" s="20">
        <v>3</v>
      </c>
      <c r="J8" s="30">
        <v>1</v>
      </c>
      <c r="K8" s="29" t="s">
        <v>1777</v>
      </c>
      <c r="L8" s="1" t="s">
        <v>1737</v>
      </c>
      <c r="M8" s="1" t="s">
        <v>750</v>
      </c>
      <c r="N8" s="1" t="s">
        <v>1778</v>
      </c>
      <c r="O8" s="31">
        <v>242</v>
      </c>
      <c r="P8" s="20">
        <v>220</v>
      </c>
      <c r="Q8" s="30">
        <v>22</v>
      </c>
      <c r="R8" s="29" t="s">
        <v>101</v>
      </c>
      <c r="S8" s="28" t="s">
        <v>226</v>
      </c>
    </row>
    <row r="9" spans="1:20" x14ac:dyDescent="0.25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25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.75" thickBot="1" x14ac:dyDescent="0.3">
      <c r="A11" s="32" t="s">
        <v>19</v>
      </c>
      <c r="B11" s="1">
        <v>71</v>
      </c>
      <c r="C11" s="1">
        <v>35</v>
      </c>
      <c r="D11" s="1">
        <v>33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1661</v>
      </c>
      <c r="M11" s="1" t="s">
        <v>477</v>
      </c>
      <c r="N11" s="1" t="s">
        <v>1529</v>
      </c>
      <c r="O11" s="31">
        <v>213</v>
      </c>
      <c r="P11" s="20">
        <v>236</v>
      </c>
      <c r="Q11" s="30">
        <v>-23</v>
      </c>
      <c r="R11" s="29" t="s">
        <v>101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25">
      <c r="A15" s="32" t="s">
        <v>9</v>
      </c>
      <c r="B15" s="1">
        <v>72</v>
      </c>
      <c r="C15" s="1">
        <v>36</v>
      </c>
      <c r="D15" s="1">
        <v>20</v>
      </c>
      <c r="E15" s="20">
        <v>16</v>
      </c>
      <c r="F15" s="30">
        <v>88</v>
      </c>
      <c r="G15" s="20">
        <v>26</v>
      </c>
      <c r="H15" s="20">
        <v>33</v>
      </c>
      <c r="I15" s="20">
        <v>3</v>
      </c>
      <c r="J15" s="20">
        <v>10</v>
      </c>
      <c r="K15" s="29" t="s">
        <v>1749</v>
      </c>
      <c r="L15" s="1" t="s">
        <v>1783</v>
      </c>
      <c r="M15" s="1" t="s">
        <v>1713</v>
      </c>
      <c r="N15" s="1" t="s">
        <v>1784</v>
      </c>
      <c r="O15" s="31">
        <v>247</v>
      </c>
      <c r="P15" s="20">
        <v>228</v>
      </c>
      <c r="Q15" s="30">
        <v>19</v>
      </c>
      <c r="R15" s="29" t="s">
        <v>99</v>
      </c>
      <c r="S15" s="28" t="s">
        <v>233</v>
      </c>
    </row>
    <row r="16" spans="1:20" x14ac:dyDescent="0.25">
      <c r="A16" s="32" t="s">
        <v>23</v>
      </c>
      <c r="B16" s="1">
        <v>72</v>
      </c>
      <c r="C16" s="1">
        <v>38</v>
      </c>
      <c r="D16" s="1">
        <v>23</v>
      </c>
      <c r="E16" s="20">
        <v>11</v>
      </c>
      <c r="F16" s="30">
        <v>87</v>
      </c>
      <c r="G16" s="20">
        <v>21</v>
      </c>
      <c r="H16" s="20">
        <v>32</v>
      </c>
      <c r="I16" s="20">
        <v>6</v>
      </c>
      <c r="J16" s="20">
        <v>1</v>
      </c>
      <c r="K16" s="29" t="s">
        <v>1685</v>
      </c>
      <c r="L16" s="1" t="s">
        <v>1425</v>
      </c>
      <c r="M16" s="1" t="s">
        <v>661</v>
      </c>
      <c r="N16" s="1" t="s">
        <v>1780</v>
      </c>
      <c r="O16" s="31">
        <v>232</v>
      </c>
      <c r="P16" s="20">
        <v>219</v>
      </c>
      <c r="Q16" s="30">
        <v>13</v>
      </c>
      <c r="R16" s="29" t="s">
        <v>101</v>
      </c>
      <c r="S16" s="28" t="s">
        <v>231</v>
      </c>
    </row>
    <row r="17" spans="1:19" x14ac:dyDescent="0.25">
      <c r="A17" s="32" t="s">
        <v>13</v>
      </c>
      <c r="B17" s="1">
        <v>73</v>
      </c>
      <c r="C17" s="1">
        <v>41</v>
      </c>
      <c r="D17" s="1">
        <v>27</v>
      </c>
      <c r="E17" s="20">
        <v>5</v>
      </c>
      <c r="F17" s="30">
        <v>87</v>
      </c>
      <c r="G17" s="20">
        <v>23</v>
      </c>
      <c r="H17" s="20">
        <v>37</v>
      </c>
      <c r="I17" s="20">
        <v>4</v>
      </c>
      <c r="J17" s="20">
        <v>5</v>
      </c>
      <c r="K17" s="29" t="s">
        <v>1782</v>
      </c>
      <c r="L17" s="1" t="s">
        <v>1686</v>
      </c>
      <c r="M17" s="1" t="s">
        <v>886</v>
      </c>
      <c r="N17" s="1" t="s">
        <v>1527</v>
      </c>
      <c r="O17" s="31">
        <v>211</v>
      </c>
      <c r="P17" s="20">
        <v>207</v>
      </c>
      <c r="Q17" s="30">
        <v>4</v>
      </c>
      <c r="R17" s="29" t="s">
        <v>99</v>
      </c>
      <c r="S17" s="28" t="s">
        <v>232</v>
      </c>
    </row>
    <row r="18" spans="1:19" x14ac:dyDescent="0.25">
      <c r="A18" s="32" t="s">
        <v>10</v>
      </c>
      <c r="B18" s="1">
        <v>71</v>
      </c>
      <c r="C18" s="1">
        <v>35</v>
      </c>
      <c r="D18" s="1">
        <v>24</v>
      </c>
      <c r="E18" s="20">
        <v>12</v>
      </c>
      <c r="F18" s="30">
        <v>82</v>
      </c>
      <c r="G18" s="20">
        <v>13</v>
      </c>
      <c r="H18" s="20">
        <v>26</v>
      </c>
      <c r="I18" s="20">
        <v>9</v>
      </c>
      <c r="J18" s="20">
        <v>4</v>
      </c>
      <c r="K18" s="29" t="s">
        <v>1521</v>
      </c>
      <c r="L18" s="1" t="s">
        <v>1213</v>
      </c>
      <c r="M18" s="1" t="s">
        <v>1747</v>
      </c>
      <c r="N18" s="1" t="s">
        <v>1748</v>
      </c>
      <c r="O18" s="31">
        <v>209</v>
      </c>
      <c r="P18" s="20">
        <v>215</v>
      </c>
      <c r="Q18" s="30">
        <v>-6</v>
      </c>
      <c r="R18" s="29" t="s">
        <v>99</v>
      </c>
      <c r="S18" s="28" t="s">
        <v>226</v>
      </c>
    </row>
    <row r="19" spans="1:19" x14ac:dyDescent="0.25">
      <c r="A19" s="32" t="s">
        <v>1</v>
      </c>
      <c r="B19" s="1">
        <v>73</v>
      </c>
      <c r="C19" s="1">
        <v>36</v>
      </c>
      <c r="D19" s="1">
        <v>28</v>
      </c>
      <c r="E19" s="20">
        <v>9</v>
      </c>
      <c r="F19" s="30">
        <v>81</v>
      </c>
      <c r="G19" s="20">
        <v>30</v>
      </c>
      <c r="H19" s="20">
        <v>35</v>
      </c>
      <c r="I19" s="20">
        <v>1</v>
      </c>
      <c r="J19" s="20">
        <v>6</v>
      </c>
      <c r="K19" s="29" t="s">
        <v>1593</v>
      </c>
      <c r="L19" s="1" t="s">
        <v>1422</v>
      </c>
      <c r="M19" s="1" t="s">
        <v>815</v>
      </c>
      <c r="N19" s="1" t="s">
        <v>1667</v>
      </c>
      <c r="O19" s="31">
        <v>227</v>
      </c>
      <c r="P19" s="20">
        <v>215</v>
      </c>
      <c r="Q19" s="30">
        <v>12</v>
      </c>
      <c r="R19" s="29" t="s">
        <v>99</v>
      </c>
      <c r="S19" s="28" t="s">
        <v>233</v>
      </c>
    </row>
    <row r="20" spans="1:19" x14ac:dyDescent="0.25">
      <c r="A20" s="32" t="s">
        <v>14</v>
      </c>
      <c r="B20" s="1">
        <v>71</v>
      </c>
      <c r="C20" s="1">
        <v>37</v>
      </c>
      <c r="D20" s="1">
        <v>32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1781</v>
      </c>
      <c r="M20" s="1" t="s">
        <v>689</v>
      </c>
      <c r="N20" s="1" t="s">
        <v>1666</v>
      </c>
      <c r="O20" s="31">
        <v>197</v>
      </c>
      <c r="P20" s="20">
        <v>215</v>
      </c>
      <c r="Q20" s="30">
        <v>-18</v>
      </c>
      <c r="R20" s="29" t="s">
        <v>104</v>
      </c>
      <c r="S20" s="28" t="s">
        <v>203</v>
      </c>
    </row>
    <row r="21" spans="1:19" ht="15.75" thickBot="1" x14ac:dyDescent="0.3">
      <c r="A21" s="27" t="s">
        <v>12</v>
      </c>
      <c r="B21" s="26">
        <v>72</v>
      </c>
      <c r="C21" s="26">
        <v>28</v>
      </c>
      <c r="D21" s="26">
        <v>35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1772</v>
      </c>
      <c r="M21" s="26" t="s">
        <v>1649</v>
      </c>
      <c r="N21" s="26" t="s">
        <v>1773</v>
      </c>
      <c r="O21" s="25">
        <v>202</v>
      </c>
      <c r="P21" s="24">
        <v>230</v>
      </c>
      <c r="Q21" s="23">
        <v>-28</v>
      </c>
      <c r="R21" s="22" t="s">
        <v>167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71</v>
      </c>
      <c r="C25" s="1">
        <v>48</v>
      </c>
      <c r="D25" s="1">
        <v>13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1632</v>
      </c>
      <c r="L25" s="1" t="s">
        <v>1786</v>
      </c>
      <c r="M25" s="1" t="s">
        <v>806</v>
      </c>
      <c r="N25" s="1" t="s">
        <v>1787</v>
      </c>
      <c r="O25" s="31">
        <v>266</v>
      </c>
      <c r="P25" s="20">
        <v>179</v>
      </c>
      <c r="Q25" s="30">
        <v>87</v>
      </c>
      <c r="R25" s="29" t="s">
        <v>135</v>
      </c>
      <c r="S25" s="28" t="s">
        <v>234</v>
      </c>
    </row>
    <row r="26" spans="1:19" x14ac:dyDescent="0.25">
      <c r="A26" s="32" t="s">
        <v>22</v>
      </c>
      <c r="B26" s="1">
        <v>72</v>
      </c>
      <c r="C26" s="1">
        <v>43</v>
      </c>
      <c r="D26" s="1">
        <v>18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1788</v>
      </c>
      <c r="M26" s="1" t="s">
        <v>1690</v>
      </c>
      <c r="N26" s="1" t="s">
        <v>1718</v>
      </c>
      <c r="O26" s="31">
        <v>245</v>
      </c>
      <c r="P26" s="20">
        <v>198</v>
      </c>
      <c r="Q26" s="30">
        <v>47</v>
      </c>
      <c r="R26" s="29" t="s">
        <v>133</v>
      </c>
      <c r="S26" s="28" t="s">
        <v>225</v>
      </c>
    </row>
    <row r="27" spans="1:19" x14ac:dyDescent="0.25">
      <c r="A27" s="32" t="s">
        <v>17</v>
      </c>
      <c r="B27" s="1">
        <v>73</v>
      </c>
      <c r="C27" s="1">
        <v>41</v>
      </c>
      <c r="D27" s="1">
        <v>20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1789</v>
      </c>
      <c r="M27" s="1" t="s">
        <v>804</v>
      </c>
      <c r="N27" s="1" t="s">
        <v>1692</v>
      </c>
      <c r="O27" s="31">
        <v>239</v>
      </c>
      <c r="P27" s="20">
        <v>210</v>
      </c>
      <c r="Q27" s="30">
        <v>29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73</v>
      </c>
      <c r="C28" s="1">
        <v>37</v>
      </c>
      <c r="D28" s="1">
        <v>30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1693</v>
      </c>
      <c r="L28" s="1" t="s">
        <v>1654</v>
      </c>
      <c r="M28" s="1" t="s">
        <v>719</v>
      </c>
      <c r="N28" s="1" t="s">
        <v>1754</v>
      </c>
      <c r="O28" s="31">
        <v>229</v>
      </c>
      <c r="P28" s="20">
        <v>210</v>
      </c>
      <c r="Q28" s="30">
        <v>19</v>
      </c>
      <c r="R28" s="29" t="s">
        <v>107</v>
      </c>
      <c r="S28" s="28" t="s">
        <v>215</v>
      </c>
    </row>
    <row r="29" spans="1:19" x14ac:dyDescent="0.25">
      <c r="A29" s="32" t="s">
        <v>15</v>
      </c>
      <c r="B29" s="1">
        <v>72</v>
      </c>
      <c r="C29" s="1">
        <v>34</v>
      </c>
      <c r="D29" s="1">
        <v>29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1790</v>
      </c>
      <c r="L29" s="1" t="s">
        <v>1719</v>
      </c>
      <c r="M29" s="1" t="s">
        <v>680</v>
      </c>
      <c r="N29" s="1" t="s">
        <v>1753</v>
      </c>
      <c r="O29" s="31">
        <v>217</v>
      </c>
      <c r="P29" s="20">
        <v>239</v>
      </c>
      <c r="Q29" s="30">
        <v>-22</v>
      </c>
      <c r="R29" s="29" t="s">
        <v>101</v>
      </c>
      <c r="S29" s="28" t="s">
        <v>234</v>
      </c>
    </row>
    <row r="30" spans="1:19" x14ac:dyDescent="0.25">
      <c r="A30" s="32" t="s">
        <v>0</v>
      </c>
      <c r="B30" s="1">
        <v>72</v>
      </c>
      <c r="C30" s="1">
        <v>30</v>
      </c>
      <c r="D30" s="1">
        <v>30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1617</v>
      </c>
      <c r="L30" s="1" t="s">
        <v>1723</v>
      </c>
      <c r="M30" s="1" t="s">
        <v>122</v>
      </c>
      <c r="N30" s="1" t="s">
        <v>1792</v>
      </c>
      <c r="O30" s="31">
        <v>205</v>
      </c>
      <c r="P30" s="20">
        <v>223</v>
      </c>
      <c r="Q30" s="30">
        <v>-18</v>
      </c>
      <c r="R30" s="29" t="s">
        <v>101</v>
      </c>
      <c r="S30" s="28" t="s">
        <v>218</v>
      </c>
    </row>
    <row r="31" spans="1:19" x14ac:dyDescent="0.25">
      <c r="A31" s="32" t="s">
        <v>6</v>
      </c>
      <c r="B31" s="1">
        <v>71</v>
      </c>
      <c r="C31" s="1">
        <v>30</v>
      </c>
      <c r="D31" s="1">
        <v>30</v>
      </c>
      <c r="E31" s="20">
        <v>11</v>
      </c>
      <c r="F31" s="30">
        <v>71</v>
      </c>
      <c r="G31" s="20">
        <v>25</v>
      </c>
      <c r="H31" s="20">
        <v>29</v>
      </c>
      <c r="I31" s="20">
        <v>1</v>
      </c>
      <c r="J31" s="20">
        <v>4</v>
      </c>
      <c r="K31" s="29" t="s">
        <v>1608</v>
      </c>
      <c r="L31" s="1" t="s">
        <v>1695</v>
      </c>
      <c r="M31" s="1" t="s">
        <v>1587</v>
      </c>
      <c r="N31" s="1" t="s">
        <v>1791</v>
      </c>
      <c r="O31" s="31">
        <v>186</v>
      </c>
      <c r="P31" s="20">
        <v>226</v>
      </c>
      <c r="Q31" s="30">
        <v>-40</v>
      </c>
      <c r="R31" s="29" t="s">
        <v>109</v>
      </c>
      <c r="S31" s="28" t="s">
        <v>290</v>
      </c>
    </row>
    <row r="32" spans="1:19" ht="15.75" thickBot="1" x14ac:dyDescent="0.3">
      <c r="A32" s="32" t="s">
        <v>25</v>
      </c>
      <c r="B32" s="1">
        <v>72</v>
      </c>
      <c r="C32" s="1">
        <v>27</v>
      </c>
      <c r="D32" s="1">
        <v>32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1785</v>
      </c>
      <c r="M32" s="1" t="s">
        <v>838</v>
      </c>
      <c r="N32" s="1" t="s">
        <v>1716</v>
      </c>
      <c r="O32" s="31">
        <v>188</v>
      </c>
      <c r="P32" s="20">
        <v>233</v>
      </c>
      <c r="Q32" s="30">
        <v>-45</v>
      </c>
      <c r="R32" s="29" t="s">
        <v>101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72</v>
      </c>
      <c r="C35" s="1">
        <v>41</v>
      </c>
      <c r="D35" s="1">
        <v>27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1772</v>
      </c>
      <c r="M35" s="1" t="s">
        <v>1793</v>
      </c>
      <c r="N35" s="1" t="s">
        <v>1794</v>
      </c>
      <c r="O35" s="31">
        <v>243</v>
      </c>
      <c r="P35" s="20">
        <v>247</v>
      </c>
      <c r="Q35" s="30">
        <v>-4</v>
      </c>
      <c r="R35" s="29" t="s">
        <v>135</v>
      </c>
      <c r="S35" s="28" t="s">
        <v>234</v>
      </c>
    </row>
    <row r="36" spans="1:19" x14ac:dyDescent="0.25">
      <c r="A36" s="32" t="s">
        <v>20</v>
      </c>
      <c r="B36" s="1">
        <v>73</v>
      </c>
      <c r="C36" s="1">
        <v>36</v>
      </c>
      <c r="D36" s="1">
        <v>28</v>
      </c>
      <c r="E36" s="20">
        <v>9</v>
      </c>
      <c r="F36" s="30">
        <v>81</v>
      </c>
      <c r="G36" s="20">
        <v>27</v>
      </c>
      <c r="H36" s="20">
        <v>36</v>
      </c>
      <c r="I36" s="20">
        <v>0</v>
      </c>
      <c r="J36" s="20">
        <v>3</v>
      </c>
      <c r="K36" s="29" t="s">
        <v>1242</v>
      </c>
      <c r="L36" s="1" t="s">
        <v>1797</v>
      </c>
      <c r="M36" s="1" t="s">
        <v>1798</v>
      </c>
      <c r="N36" s="1" t="s">
        <v>1734</v>
      </c>
      <c r="O36" s="31">
        <v>254</v>
      </c>
      <c r="P36" s="20">
        <v>249</v>
      </c>
      <c r="Q36" s="30">
        <v>5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73</v>
      </c>
      <c r="C37" s="1">
        <v>32</v>
      </c>
      <c r="D37" s="1">
        <v>26</v>
      </c>
      <c r="E37" s="20">
        <v>15</v>
      </c>
      <c r="F37" s="30">
        <v>79</v>
      </c>
      <c r="G37" s="20">
        <v>23</v>
      </c>
      <c r="H37" s="20">
        <v>31</v>
      </c>
      <c r="I37" s="20">
        <v>1</v>
      </c>
      <c r="J37" s="20">
        <v>6</v>
      </c>
      <c r="K37" s="29" t="s">
        <v>1521</v>
      </c>
      <c r="L37" s="1" t="s">
        <v>1462</v>
      </c>
      <c r="M37" s="1" t="s">
        <v>594</v>
      </c>
      <c r="N37" s="1" t="s">
        <v>1806</v>
      </c>
      <c r="O37" s="31">
        <v>228</v>
      </c>
      <c r="P37" s="20">
        <v>229</v>
      </c>
      <c r="Q37" s="30">
        <v>-1</v>
      </c>
      <c r="R37" s="29" t="s">
        <v>107</v>
      </c>
      <c r="S37" s="28" t="s">
        <v>237</v>
      </c>
    </row>
    <row r="38" spans="1:19" x14ac:dyDescent="0.25">
      <c r="A38" s="32" t="s">
        <v>18</v>
      </c>
      <c r="B38" s="1">
        <v>72</v>
      </c>
      <c r="C38" s="1">
        <v>29</v>
      </c>
      <c r="D38" s="1">
        <v>25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1698</v>
      </c>
      <c r="L38" s="1" t="s">
        <v>1799</v>
      </c>
      <c r="M38" s="1" t="s">
        <v>1800</v>
      </c>
      <c r="N38" s="1" t="s">
        <v>1801</v>
      </c>
      <c r="O38" s="31">
        <v>193</v>
      </c>
      <c r="P38" s="20">
        <v>216</v>
      </c>
      <c r="Q38" s="30">
        <v>-23</v>
      </c>
      <c r="R38" s="29" t="s">
        <v>99</v>
      </c>
      <c r="S38" s="28" t="s">
        <v>245</v>
      </c>
    </row>
    <row r="39" spans="1:19" x14ac:dyDescent="0.25">
      <c r="A39" s="32" t="s">
        <v>7</v>
      </c>
      <c r="B39" s="1">
        <v>71</v>
      </c>
      <c r="C39" s="1">
        <v>32</v>
      </c>
      <c r="D39" s="1">
        <v>29</v>
      </c>
      <c r="E39" s="20">
        <v>10</v>
      </c>
      <c r="F39" s="30">
        <v>74</v>
      </c>
      <c r="G39" s="20">
        <v>24</v>
      </c>
      <c r="H39" s="20">
        <v>31</v>
      </c>
      <c r="I39" s="20">
        <v>1</v>
      </c>
      <c r="J39" s="20">
        <v>5</v>
      </c>
      <c r="K39" s="29" t="s">
        <v>1621</v>
      </c>
      <c r="L39" s="1" t="s">
        <v>1311</v>
      </c>
      <c r="M39" s="1" t="s">
        <v>678</v>
      </c>
      <c r="N39" s="1" t="s">
        <v>1657</v>
      </c>
      <c r="O39" s="31">
        <v>204</v>
      </c>
      <c r="P39" s="20">
        <v>221</v>
      </c>
      <c r="Q39" s="30">
        <v>-17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70</v>
      </c>
      <c r="C40" s="1">
        <v>32</v>
      </c>
      <c r="D40" s="1">
        <v>31</v>
      </c>
      <c r="E40" s="20">
        <v>7</v>
      </c>
      <c r="F40" s="30">
        <v>71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1802</v>
      </c>
      <c r="M40" s="1" t="s">
        <v>649</v>
      </c>
      <c r="N40" s="1" t="s">
        <v>1803</v>
      </c>
      <c r="O40" s="31">
        <v>212</v>
      </c>
      <c r="P40" s="20">
        <v>251</v>
      </c>
      <c r="Q40" s="30">
        <v>-39</v>
      </c>
      <c r="R40" s="29" t="s">
        <v>167</v>
      </c>
      <c r="S40" s="28" t="s">
        <v>240</v>
      </c>
    </row>
    <row r="41" spans="1:19" x14ac:dyDescent="0.25">
      <c r="A41" s="32" t="s">
        <v>27</v>
      </c>
      <c r="B41" s="1">
        <v>72</v>
      </c>
      <c r="C41" s="1">
        <v>30</v>
      </c>
      <c r="D41" s="1">
        <v>34</v>
      </c>
      <c r="E41" s="20">
        <v>8</v>
      </c>
      <c r="F41" s="30">
        <v>68</v>
      </c>
      <c r="G41" s="20">
        <v>19</v>
      </c>
      <c r="H41" s="20">
        <v>26</v>
      </c>
      <c r="I41" s="20">
        <v>4</v>
      </c>
      <c r="J41" s="20">
        <v>3</v>
      </c>
      <c r="K41" s="29" t="s">
        <v>1795</v>
      </c>
      <c r="L41" s="1" t="s">
        <v>1601</v>
      </c>
      <c r="M41" s="1" t="s">
        <v>616</v>
      </c>
      <c r="N41" s="1" t="s">
        <v>1796</v>
      </c>
      <c r="O41" s="31">
        <v>182</v>
      </c>
      <c r="P41" s="20">
        <v>222</v>
      </c>
      <c r="Q41" s="30">
        <v>-40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71</v>
      </c>
      <c r="C42" s="26">
        <v>21</v>
      </c>
      <c r="D42" s="26">
        <v>42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1450</v>
      </c>
      <c r="M42" s="26" t="s">
        <v>466</v>
      </c>
      <c r="N42" s="26" t="s">
        <v>1805</v>
      </c>
      <c r="O42" s="25">
        <v>182</v>
      </c>
      <c r="P42" s="24">
        <v>266</v>
      </c>
      <c r="Q42" s="23">
        <v>-84</v>
      </c>
      <c r="R42" s="22" t="s">
        <v>133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A9A688-61F0-48D5-86D7-E246466B21BE}"/>
  </hyperlinks>
  <pageMargins left="0.7" right="0.7" top="0.75" bottom="0.75" header="0.3" footer="0.3"/>
  <pageSetup orientation="portrait" verticalDpi="0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22D5A-32A2-4B00-BED7-E6F90C15268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73</v>
      </c>
      <c r="C4" s="40">
        <v>44</v>
      </c>
      <c r="D4" s="40">
        <v>21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1751</v>
      </c>
      <c r="L4" s="40" t="s">
        <v>1344</v>
      </c>
      <c r="M4" s="40" t="s">
        <v>711</v>
      </c>
      <c r="N4" s="40" t="s">
        <v>1807</v>
      </c>
      <c r="O4" s="39">
        <v>256</v>
      </c>
      <c r="P4" s="38">
        <v>216</v>
      </c>
      <c r="Q4" s="33">
        <v>40</v>
      </c>
      <c r="R4" s="37" t="s">
        <v>113</v>
      </c>
      <c r="S4" s="36" t="s">
        <v>231</v>
      </c>
    </row>
    <row r="5" spans="1:20" x14ac:dyDescent="0.25">
      <c r="A5" s="32" t="s">
        <v>5</v>
      </c>
      <c r="B5" s="1">
        <v>71</v>
      </c>
      <c r="C5" s="1">
        <v>44</v>
      </c>
      <c r="D5" s="1">
        <v>21</v>
      </c>
      <c r="E5" s="20">
        <v>6</v>
      </c>
      <c r="F5" s="30">
        <v>94</v>
      </c>
      <c r="G5" s="31">
        <v>31</v>
      </c>
      <c r="H5" s="20">
        <v>40</v>
      </c>
      <c r="I5" s="20">
        <v>4</v>
      </c>
      <c r="J5" s="30">
        <v>2</v>
      </c>
      <c r="K5" s="29" t="s">
        <v>1779</v>
      </c>
      <c r="L5" s="1" t="s">
        <v>1704</v>
      </c>
      <c r="M5" s="1" t="s">
        <v>536</v>
      </c>
      <c r="N5" s="1" t="s">
        <v>1560</v>
      </c>
      <c r="O5" s="31">
        <v>260</v>
      </c>
      <c r="P5" s="20">
        <v>199</v>
      </c>
      <c r="Q5" s="30">
        <v>61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71</v>
      </c>
      <c r="C6" s="1">
        <v>40</v>
      </c>
      <c r="D6" s="1">
        <v>21</v>
      </c>
      <c r="E6" s="20">
        <v>10</v>
      </c>
      <c r="F6" s="30">
        <v>90</v>
      </c>
      <c r="G6" s="31">
        <v>26</v>
      </c>
      <c r="H6" s="20">
        <v>38</v>
      </c>
      <c r="I6" s="20">
        <v>2</v>
      </c>
      <c r="J6" s="30">
        <v>5</v>
      </c>
      <c r="K6" s="29" t="s">
        <v>1775</v>
      </c>
      <c r="L6" s="1" t="s">
        <v>1643</v>
      </c>
      <c r="M6" s="1" t="s">
        <v>740</v>
      </c>
      <c r="N6" s="1" t="s">
        <v>1776</v>
      </c>
      <c r="O6" s="31">
        <v>251</v>
      </c>
      <c r="P6" s="20">
        <v>231</v>
      </c>
      <c r="Q6" s="30">
        <v>20</v>
      </c>
      <c r="R6" s="29" t="s">
        <v>109</v>
      </c>
      <c r="S6" s="28" t="s">
        <v>203</v>
      </c>
    </row>
    <row r="7" spans="1:20" x14ac:dyDescent="0.25">
      <c r="A7" s="32" t="s">
        <v>29</v>
      </c>
      <c r="B7" s="52">
        <v>72</v>
      </c>
      <c r="C7" s="52">
        <v>40</v>
      </c>
      <c r="D7" s="52">
        <v>24</v>
      </c>
      <c r="E7" s="53">
        <v>8</v>
      </c>
      <c r="F7" s="30">
        <v>88</v>
      </c>
      <c r="G7" s="31">
        <v>27</v>
      </c>
      <c r="H7" s="53">
        <v>37</v>
      </c>
      <c r="I7" s="53">
        <v>3</v>
      </c>
      <c r="J7" s="30">
        <v>3</v>
      </c>
      <c r="K7" s="29" t="s">
        <v>1733</v>
      </c>
      <c r="L7" s="52" t="s">
        <v>1719</v>
      </c>
      <c r="M7" s="52" t="s">
        <v>639</v>
      </c>
      <c r="N7" s="52" t="s">
        <v>1768</v>
      </c>
      <c r="O7" s="31">
        <v>240</v>
      </c>
      <c r="P7" s="53">
        <v>224</v>
      </c>
      <c r="Q7" s="30">
        <v>16</v>
      </c>
      <c r="R7" s="29" t="s">
        <v>99</v>
      </c>
      <c r="S7" s="28" t="s">
        <v>239</v>
      </c>
    </row>
    <row r="8" spans="1:20" x14ac:dyDescent="0.25">
      <c r="A8" s="32" t="s">
        <v>21</v>
      </c>
      <c r="B8" s="1">
        <v>72</v>
      </c>
      <c r="C8" s="1">
        <v>39</v>
      </c>
      <c r="D8" s="1">
        <v>25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1498</v>
      </c>
      <c r="L8" s="1" t="s">
        <v>1549</v>
      </c>
      <c r="M8" s="1" t="s">
        <v>844</v>
      </c>
      <c r="N8" s="1" t="s">
        <v>1631</v>
      </c>
      <c r="O8" s="31">
        <v>212</v>
      </c>
      <c r="P8" s="20">
        <v>213</v>
      </c>
      <c r="Q8" s="30">
        <v>-1</v>
      </c>
      <c r="R8" s="29" t="s">
        <v>99</v>
      </c>
      <c r="S8" s="28" t="s">
        <v>228</v>
      </c>
    </row>
    <row r="9" spans="1:20" x14ac:dyDescent="0.25">
      <c r="A9" s="32" t="s">
        <v>11</v>
      </c>
      <c r="B9" s="1">
        <v>72</v>
      </c>
      <c r="C9" s="1">
        <v>38</v>
      </c>
      <c r="D9" s="1">
        <v>24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1737</v>
      </c>
      <c r="M9" s="1" t="s">
        <v>750</v>
      </c>
      <c r="N9" s="1" t="s">
        <v>1778</v>
      </c>
      <c r="O9" s="31">
        <v>242</v>
      </c>
      <c r="P9" s="20">
        <v>220</v>
      </c>
      <c r="Q9" s="30">
        <v>22</v>
      </c>
      <c r="R9" s="29" t="s">
        <v>101</v>
      </c>
      <c r="S9" s="28" t="s">
        <v>226</v>
      </c>
    </row>
    <row r="10" spans="1:20" x14ac:dyDescent="0.25">
      <c r="A10" s="32" t="s">
        <v>4</v>
      </c>
      <c r="B10" s="1">
        <v>73</v>
      </c>
      <c r="C10" s="1">
        <v>31</v>
      </c>
      <c r="D10" s="1">
        <v>29</v>
      </c>
      <c r="E10" s="53">
        <v>13</v>
      </c>
      <c r="F10" s="30">
        <v>75</v>
      </c>
      <c r="G10" s="31">
        <v>22</v>
      </c>
      <c r="H10" s="53">
        <v>30</v>
      </c>
      <c r="I10" s="53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.75" thickBot="1" x14ac:dyDescent="0.3">
      <c r="A11" s="32" t="s">
        <v>19</v>
      </c>
      <c r="B11" s="1">
        <v>71</v>
      </c>
      <c r="C11" s="1">
        <v>35</v>
      </c>
      <c r="D11" s="1">
        <v>33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1661</v>
      </c>
      <c r="M11" s="1" t="s">
        <v>477</v>
      </c>
      <c r="N11" s="1" t="s">
        <v>1529</v>
      </c>
      <c r="O11" s="31">
        <v>213</v>
      </c>
      <c r="P11" s="20">
        <v>236</v>
      </c>
      <c r="Q11" s="30">
        <v>-23</v>
      </c>
      <c r="R11" s="29" t="s">
        <v>101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25">
      <c r="A15" s="32" t="s">
        <v>9</v>
      </c>
      <c r="B15" s="1">
        <v>72</v>
      </c>
      <c r="C15" s="1">
        <v>36</v>
      </c>
      <c r="D15" s="1">
        <v>20</v>
      </c>
      <c r="E15" s="20">
        <v>16</v>
      </c>
      <c r="F15" s="30">
        <v>88</v>
      </c>
      <c r="G15" s="20">
        <v>26</v>
      </c>
      <c r="H15" s="20">
        <v>33</v>
      </c>
      <c r="I15" s="20">
        <v>3</v>
      </c>
      <c r="J15" s="20">
        <v>10</v>
      </c>
      <c r="K15" s="29" t="s">
        <v>1749</v>
      </c>
      <c r="L15" s="1" t="s">
        <v>1783</v>
      </c>
      <c r="M15" s="1" t="s">
        <v>1713</v>
      </c>
      <c r="N15" s="1" t="s">
        <v>1784</v>
      </c>
      <c r="O15" s="31">
        <v>247</v>
      </c>
      <c r="P15" s="20">
        <v>228</v>
      </c>
      <c r="Q15" s="30">
        <v>19</v>
      </c>
      <c r="R15" s="29" t="s">
        <v>99</v>
      </c>
      <c r="S15" s="28" t="s">
        <v>233</v>
      </c>
    </row>
    <row r="16" spans="1:20" x14ac:dyDescent="0.25">
      <c r="A16" s="32" t="s">
        <v>23</v>
      </c>
      <c r="B16" s="1">
        <v>72</v>
      </c>
      <c r="C16" s="1">
        <v>38</v>
      </c>
      <c r="D16" s="1">
        <v>23</v>
      </c>
      <c r="E16" s="20">
        <v>11</v>
      </c>
      <c r="F16" s="30">
        <v>87</v>
      </c>
      <c r="G16" s="20">
        <v>21</v>
      </c>
      <c r="H16" s="20">
        <v>32</v>
      </c>
      <c r="I16" s="20">
        <v>6</v>
      </c>
      <c r="J16" s="20">
        <v>1</v>
      </c>
      <c r="K16" s="29" t="s">
        <v>1685</v>
      </c>
      <c r="L16" s="1" t="s">
        <v>1425</v>
      </c>
      <c r="M16" s="1" t="s">
        <v>661</v>
      </c>
      <c r="N16" s="1" t="s">
        <v>1780</v>
      </c>
      <c r="O16" s="31">
        <v>232</v>
      </c>
      <c r="P16" s="20">
        <v>219</v>
      </c>
      <c r="Q16" s="30">
        <v>13</v>
      </c>
      <c r="R16" s="29" t="s">
        <v>101</v>
      </c>
      <c r="S16" s="28" t="s">
        <v>231</v>
      </c>
    </row>
    <row r="17" spans="1:19" x14ac:dyDescent="0.25">
      <c r="A17" s="32" t="s">
        <v>13</v>
      </c>
      <c r="B17" s="1">
        <v>73</v>
      </c>
      <c r="C17" s="1">
        <v>41</v>
      </c>
      <c r="D17" s="1">
        <v>27</v>
      </c>
      <c r="E17" s="20">
        <v>5</v>
      </c>
      <c r="F17" s="30">
        <v>87</v>
      </c>
      <c r="G17" s="20">
        <v>23</v>
      </c>
      <c r="H17" s="20">
        <v>37</v>
      </c>
      <c r="I17" s="20">
        <v>4</v>
      </c>
      <c r="J17" s="20">
        <v>5</v>
      </c>
      <c r="K17" s="29" t="s">
        <v>1782</v>
      </c>
      <c r="L17" s="1" t="s">
        <v>1686</v>
      </c>
      <c r="M17" s="1" t="s">
        <v>886</v>
      </c>
      <c r="N17" s="1" t="s">
        <v>1527</v>
      </c>
      <c r="O17" s="31">
        <v>211</v>
      </c>
      <c r="P17" s="20">
        <v>207</v>
      </c>
      <c r="Q17" s="30">
        <v>4</v>
      </c>
      <c r="R17" s="29" t="s">
        <v>99</v>
      </c>
      <c r="S17" s="28" t="s">
        <v>232</v>
      </c>
    </row>
    <row r="18" spans="1:19" x14ac:dyDescent="0.25">
      <c r="A18" s="32" t="s">
        <v>10</v>
      </c>
      <c r="B18" s="1">
        <v>71</v>
      </c>
      <c r="C18" s="1">
        <v>35</v>
      </c>
      <c r="D18" s="1">
        <v>24</v>
      </c>
      <c r="E18" s="20">
        <v>12</v>
      </c>
      <c r="F18" s="30">
        <v>82</v>
      </c>
      <c r="G18" s="20">
        <v>13</v>
      </c>
      <c r="H18" s="20">
        <v>26</v>
      </c>
      <c r="I18" s="20">
        <v>9</v>
      </c>
      <c r="J18" s="20">
        <v>4</v>
      </c>
      <c r="K18" s="29" t="s">
        <v>1521</v>
      </c>
      <c r="L18" s="1" t="s">
        <v>1213</v>
      </c>
      <c r="M18" s="1" t="s">
        <v>1747</v>
      </c>
      <c r="N18" s="1" t="s">
        <v>1748</v>
      </c>
      <c r="O18" s="31">
        <v>209</v>
      </c>
      <c r="P18" s="20">
        <v>215</v>
      </c>
      <c r="Q18" s="30">
        <v>-6</v>
      </c>
      <c r="R18" s="29" t="s">
        <v>99</v>
      </c>
      <c r="S18" s="28" t="s">
        <v>226</v>
      </c>
    </row>
    <row r="19" spans="1:19" x14ac:dyDescent="0.25">
      <c r="A19" s="32" t="s">
        <v>1</v>
      </c>
      <c r="B19" s="52">
        <v>73</v>
      </c>
      <c r="C19" s="52">
        <v>36</v>
      </c>
      <c r="D19" s="52">
        <v>28</v>
      </c>
      <c r="E19" s="53">
        <v>9</v>
      </c>
      <c r="F19" s="30">
        <v>81</v>
      </c>
      <c r="G19" s="53">
        <v>30</v>
      </c>
      <c r="H19" s="53">
        <v>35</v>
      </c>
      <c r="I19" s="53">
        <v>1</v>
      </c>
      <c r="J19" s="53">
        <v>6</v>
      </c>
      <c r="K19" s="29" t="s">
        <v>1593</v>
      </c>
      <c r="L19" s="52" t="s">
        <v>1422</v>
      </c>
      <c r="M19" s="52" t="s">
        <v>815</v>
      </c>
      <c r="N19" s="52" t="s">
        <v>1667</v>
      </c>
      <c r="O19" s="31">
        <v>227</v>
      </c>
      <c r="P19" s="53">
        <v>215</v>
      </c>
      <c r="Q19" s="30">
        <v>12</v>
      </c>
      <c r="R19" s="29" t="s">
        <v>99</v>
      </c>
      <c r="S19" s="28" t="s">
        <v>233</v>
      </c>
    </row>
    <row r="20" spans="1:19" x14ac:dyDescent="0.25">
      <c r="A20" s="32" t="s">
        <v>14</v>
      </c>
      <c r="B20" s="1">
        <v>71</v>
      </c>
      <c r="C20" s="1">
        <v>37</v>
      </c>
      <c r="D20" s="1">
        <v>32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1781</v>
      </c>
      <c r="M20" s="1" t="s">
        <v>689</v>
      </c>
      <c r="N20" s="1" t="s">
        <v>1666</v>
      </c>
      <c r="O20" s="31">
        <v>197</v>
      </c>
      <c r="P20" s="20">
        <v>215</v>
      </c>
      <c r="Q20" s="30">
        <v>-18</v>
      </c>
      <c r="R20" s="29" t="s">
        <v>104</v>
      </c>
      <c r="S20" s="28" t="s">
        <v>203</v>
      </c>
    </row>
    <row r="21" spans="1:19" ht="15.75" thickBot="1" x14ac:dyDescent="0.3">
      <c r="A21" s="27" t="s">
        <v>12</v>
      </c>
      <c r="B21" s="26">
        <v>73</v>
      </c>
      <c r="C21" s="26">
        <v>29</v>
      </c>
      <c r="D21" s="26">
        <v>35</v>
      </c>
      <c r="E21" s="24">
        <v>9</v>
      </c>
      <c r="F21" s="23">
        <v>67</v>
      </c>
      <c r="G21" s="24">
        <v>17</v>
      </c>
      <c r="H21" s="24">
        <v>26</v>
      </c>
      <c r="I21" s="24">
        <v>3</v>
      </c>
      <c r="J21" s="24">
        <v>1</v>
      </c>
      <c r="K21" s="22" t="s">
        <v>1808</v>
      </c>
      <c r="L21" s="26" t="s">
        <v>1772</v>
      </c>
      <c r="M21" s="26" t="s">
        <v>1649</v>
      </c>
      <c r="N21" s="26" t="s">
        <v>1773</v>
      </c>
      <c r="O21" s="25">
        <v>208</v>
      </c>
      <c r="P21" s="24">
        <v>231</v>
      </c>
      <c r="Q21" s="23">
        <v>-23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71</v>
      </c>
      <c r="C25" s="1">
        <v>48</v>
      </c>
      <c r="D25" s="1">
        <v>13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1632</v>
      </c>
      <c r="L25" s="1" t="s">
        <v>1786</v>
      </c>
      <c r="M25" s="1" t="s">
        <v>806</v>
      </c>
      <c r="N25" s="1" t="s">
        <v>1787</v>
      </c>
      <c r="O25" s="31">
        <v>266</v>
      </c>
      <c r="P25" s="20">
        <v>179</v>
      </c>
      <c r="Q25" s="30">
        <v>87</v>
      </c>
      <c r="R25" s="29" t="s">
        <v>135</v>
      </c>
      <c r="S25" s="28" t="s">
        <v>234</v>
      </c>
    </row>
    <row r="26" spans="1:19" x14ac:dyDescent="0.25">
      <c r="A26" s="32" t="s">
        <v>22</v>
      </c>
      <c r="B26" s="1">
        <v>72</v>
      </c>
      <c r="C26" s="1">
        <v>43</v>
      </c>
      <c r="D26" s="1">
        <v>18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1788</v>
      </c>
      <c r="M26" s="1" t="s">
        <v>1690</v>
      </c>
      <c r="N26" s="1" t="s">
        <v>1718</v>
      </c>
      <c r="O26" s="31">
        <v>245</v>
      </c>
      <c r="P26" s="20">
        <v>198</v>
      </c>
      <c r="Q26" s="30">
        <v>47</v>
      </c>
      <c r="R26" s="29" t="s">
        <v>133</v>
      </c>
      <c r="S26" s="28" t="s">
        <v>225</v>
      </c>
    </row>
    <row r="27" spans="1:19" x14ac:dyDescent="0.25">
      <c r="A27" s="32" t="s">
        <v>17</v>
      </c>
      <c r="B27" s="1">
        <v>73</v>
      </c>
      <c r="C27" s="1">
        <v>41</v>
      </c>
      <c r="D27" s="1">
        <v>20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1789</v>
      </c>
      <c r="M27" s="1" t="s">
        <v>804</v>
      </c>
      <c r="N27" s="1" t="s">
        <v>1692</v>
      </c>
      <c r="O27" s="31">
        <v>239</v>
      </c>
      <c r="P27" s="20">
        <v>210</v>
      </c>
      <c r="Q27" s="30">
        <v>29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73</v>
      </c>
      <c r="C28" s="1">
        <v>37</v>
      </c>
      <c r="D28" s="1">
        <v>30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1693</v>
      </c>
      <c r="L28" s="1" t="s">
        <v>1654</v>
      </c>
      <c r="M28" s="1" t="s">
        <v>719</v>
      </c>
      <c r="N28" s="1" t="s">
        <v>1754</v>
      </c>
      <c r="O28" s="31">
        <v>229</v>
      </c>
      <c r="P28" s="20">
        <v>210</v>
      </c>
      <c r="Q28" s="30">
        <v>19</v>
      </c>
      <c r="R28" s="29" t="s">
        <v>107</v>
      </c>
      <c r="S28" s="28" t="s">
        <v>215</v>
      </c>
    </row>
    <row r="29" spans="1:19" x14ac:dyDescent="0.25">
      <c r="A29" s="32" t="s">
        <v>15</v>
      </c>
      <c r="B29" s="1">
        <v>72</v>
      </c>
      <c r="C29" s="1">
        <v>34</v>
      </c>
      <c r="D29" s="1">
        <v>29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1790</v>
      </c>
      <c r="L29" s="1" t="s">
        <v>1719</v>
      </c>
      <c r="M29" s="1" t="s">
        <v>680</v>
      </c>
      <c r="N29" s="1" t="s">
        <v>1753</v>
      </c>
      <c r="O29" s="31">
        <v>217</v>
      </c>
      <c r="P29" s="20">
        <v>239</v>
      </c>
      <c r="Q29" s="30">
        <v>-22</v>
      </c>
      <c r="R29" s="29" t="s">
        <v>101</v>
      </c>
      <c r="S29" s="28" t="s">
        <v>234</v>
      </c>
    </row>
    <row r="30" spans="1:19" x14ac:dyDescent="0.25">
      <c r="A30" s="32" t="s">
        <v>0</v>
      </c>
      <c r="B30" s="1">
        <v>72</v>
      </c>
      <c r="C30" s="1">
        <v>30</v>
      </c>
      <c r="D30" s="1">
        <v>30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1617</v>
      </c>
      <c r="L30" s="1" t="s">
        <v>1723</v>
      </c>
      <c r="M30" s="1" t="s">
        <v>122</v>
      </c>
      <c r="N30" s="1" t="s">
        <v>1792</v>
      </c>
      <c r="O30" s="31">
        <v>205</v>
      </c>
      <c r="P30" s="20">
        <v>223</v>
      </c>
      <c r="Q30" s="30">
        <v>-18</v>
      </c>
      <c r="R30" s="29" t="s">
        <v>101</v>
      </c>
      <c r="S30" s="28" t="s">
        <v>218</v>
      </c>
    </row>
    <row r="31" spans="1:19" x14ac:dyDescent="0.25">
      <c r="A31" s="32" t="s">
        <v>6</v>
      </c>
      <c r="B31" s="1">
        <v>71</v>
      </c>
      <c r="C31" s="1">
        <v>30</v>
      </c>
      <c r="D31" s="1">
        <v>30</v>
      </c>
      <c r="E31" s="20">
        <v>11</v>
      </c>
      <c r="F31" s="30">
        <v>71</v>
      </c>
      <c r="G31" s="20">
        <v>25</v>
      </c>
      <c r="H31" s="20">
        <v>29</v>
      </c>
      <c r="I31" s="20">
        <v>1</v>
      </c>
      <c r="J31" s="20">
        <v>4</v>
      </c>
      <c r="K31" s="29" t="s">
        <v>1608</v>
      </c>
      <c r="L31" s="1" t="s">
        <v>1695</v>
      </c>
      <c r="M31" s="1" t="s">
        <v>1587</v>
      </c>
      <c r="N31" s="1" t="s">
        <v>1791</v>
      </c>
      <c r="O31" s="31">
        <v>186</v>
      </c>
      <c r="P31" s="20">
        <v>226</v>
      </c>
      <c r="Q31" s="30">
        <v>-40</v>
      </c>
      <c r="R31" s="29" t="s">
        <v>109</v>
      </c>
      <c r="S31" s="28" t="s">
        <v>290</v>
      </c>
    </row>
    <row r="32" spans="1:19" ht="15.75" thickBot="1" x14ac:dyDescent="0.3">
      <c r="A32" s="32" t="s">
        <v>25</v>
      </c>
      <c r="B32" s="1">
        <v>73</v>
      </c>
      <c r="C32" s="1">
        <v>27</v>
      </c>
      <c r="D32" s="1">
        <v>33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1809</v>
      </c>
      <c r="M32" s="1" t="s">
        <v>838</v>
      </c>
      <c r="N32" s="1" t="s">
        <v>1716</v>
      </c>
      <c r="O32" s="31">
        <v>189</v>
      </c>
      <c r="P32" s="20">
        <v>239</v>
      </c>
      <c r="Q32" s="30">
        <v>-50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72</v>
      </c>
      <c r="C35" s="1">
        <v>41</v>
      </c>
      <c r="D35" s="1">
        <v>27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1772</v>
      </c>
      <c r="M35" s="1" t="s">
        <v>1793</v>
      </c>
      <c r="N35" s="1" t="s">
        <v>1794</v>
      </c>
      <c r="O35" s="31">
        <v>243</v>
      </c>
      <c r="P35" s="20">
        <v>247</v>
      </c>
      <c r="Q35" s="30">
        <v>-4</v>
      </c>
      <c r="R35" s="29" t="s">
        <v>135</v>
      </c>
      <c r="S35" s="28" t="s">
        <v>234</v>
      </c>
    </row>
    <row r="36" spans="1:19" x14ac:dyDescent="0.25">
      <c r="A36" s="32" t="s">
        <v>20</v>
      </c>
      <c r="B36" s="1">
        <v>73</v>
      </c>
      <c r="C36" s="1">
        <v>36</v>
      </c>
      <c r="D36" s="1">
        <v>28</v>
      </c>
      <c r="E36" s="20">
        <v>9</v>
      </c>
      <c r="F36" s="30">
        <v>81</v>
      </c>
      <c r="G36" s="20">
        <v>27</v>
      </c>
      <c r="H36" s="20">
        <v>36</v>
      </c>
      <c r="I36" s="20">
        <v>0</v>
      </c>
      <c r="J36" s="20">
        <v>3</v>
      </c>
      <c r="K36" s="29" t="s">
        <v>1242</v>
      </c>
      <c r="L36" s="1" t="s">
        <v>1797</v>
      </c>
      <c r="M36" s="1" t="s">
        <v>1798</v>
      </c>
      <c r="N36" s="1" t="s">
        <v>1734</v>
      </c>
      <c r="O36" s="31">
        <v>254</v>
      </c>
      <c r="P36" s="20">
        <v>249</v>
      </c>
      <c r="Q36" s="30">
        <v>5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73</v>
      </c>
      <c r="C37" s="1">
        <v>32</v>
      </c>
      <c r="D37" s="1">
        <v>26</v>
      </c>
      <c r="E37" s="20">
        <v>15</v>
      </c>
      <c r="F37" s="30">
        <v>79</v>
      </c>
      <c r="G37" s="20">
        <v>23</v>
      </c>
      <c r="H37" s="20">
        <v>31</v>
      </c>
      <c r="I37" s="20">
        <v>1</v>
      </c>
      <c r="J37" s="20">
        <v>6</v>
      </c>
      <c r="K37" s="29" t="s">
        <v>1521</v>
      </c>
      <c r="L37" s="1" t="s">
        <v>1462</v>
      </c>
      <c r="M37" s="1" t="s">
        <v>594</v>
      </c>
      <c r="N37" s="1" t="s">
        <v>1806</v>
      </c>
      <c r="O37" s="31">
        <v>228</v>
      </c>
      <c r="P37" s="20">
        <v>229</v>
      </c>
      <c r="Q37" s="30">
        <v>-1</v>
      </c>
      <c r="R37" s="29" t="s">
        <v>107</v>
      </c>
      <c r="S37" s="28" t="s">
        <v>237</v>
      </c>
    </row>
    <row r="38" spans="1:19" x14ac:dyDescent="0.25">
      <c r="A38" s="32" t="s">
        <v>18</v>
      </c>
      <c r="B38" s="1">
        <v>72</v>
      </c>
      <c r="C38" s="1">
        <v>29</v>
      </c>
      <c r="D38" s="1">
        <v>25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1698</v>
      </c>
      <c r="L38" s="1" t="s">
        <v>1799</v>
      </c>
      <c r="M38" s="1" t="s">
        <v>1800</v>
      </c>
      <c r="N38" s="1" t="s">
        <v>1801</v>
      </c>
      <c r="O38" s="31">
        <v>193</v>
      </c>
      <c r="P38" s="20">
        <v>216</v>
      </c>
      <c r="Q38" s="30">
        <v>-23</v>
      </c>
      <c r="R38" s="29" t="s">
        <v>99</v>
      </c>
      <c r="S38" s="28" t="s">
        <v>245</v>
      </c>
    </row>
    <row r="39" spans="1:19" x14ac:dyDescent="0.25">
      <c r="A39" s="32" t="s">
        <v>7</v>
      </c>
      <c r="B39" s="1">
        <v>71</v>
      </c>
      <c r="C39" s="1">
        <v>32</v>
      </c>
      <c r="D39" s="1">
        <v>29</v>
      </c>
      <c r="E39" s="20">
        <v>10</v>
      </c>
      <c r="F39" s="30">
        <v>74</v>
      </c>
      <c r="G39" s="20">
        <v>24</v>
      </c>
      <c r="H39" s="20">
        <v>31</v>
      </c>
      <c r="I39" s="20">
        <v>1</v>
      </c>
      <c r="J39" s="20">
        <v>5</v>
      </c>
      <c r="K39" s="29" t="s">
        <v>1621</v>
      </c>
      <c r="L39" s="1" t="s">
        <v>1311</v>
      </c>
      <c r="M39" s="1" t="s">
        <v>678</v>
      </c>
      <c r="N39" s="1" t="s">
        <v>1657</v>
      </c>
      <c r="O39" s="31">
        <v>204</v>
      </c>
      <c r="P39" s="20">
        <v>221</v>
      </c>
      <c r="Q39" s="30">
        <v>-17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70</v>
      </c>
      <c r="C40" s="1">
        <v>32</v>
      </c>
      <c r="D40" s="1">
        <v>31</v>
      </c>
      <c r="E40" s="20">
        <v>7</v>
      </c>
      <c r="F40" s="30">
        <v>71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1802</v>
      </c>
      <c r="M40" s="1" t="s">
        <v>649</v>
      </c>
      <c r="N40" s="1" t="s">
        <v>1803</v>
      </c>
      <c r="O40" s="31">
        <v>212</v>
      </c>
      <c r="P40" s="20">
        <v>251</v>
      </c>
      <c r="Q40" s="30">
        <v>-39</v>
      </c>
      <c r="R40" s="29" t="s">
        <v>167</v>
      </c>
      <c r="S40" s="28" t="s">
        <v>240</v>
      </c>
    </row>
    <row r="41" spans="1:19" x14ac:dyDescent="0.25">
      <c r="A41" s="32" t="s">
        <v>27</v>
      </c>
      <c r="B41" s="1">
        <v>72</v>
      </c>
      <c r="C41" s="1">
        <v>30</v>
      </c>
      <c r="D41" s="1">
        <v>34</v>
      </c>
      <c r="E41" s="20">
        <v>8</v>
      </c>
      <c r="F41" s="30">
        <v>68</v>
      </c>
      <c r="G41" s="20">
        <v>19</v>
      </c>
      <c r="H41" s="20">
        <v>26</v>
      </c>
      <c r="I41" s="20">
        <v>4</v>
      </c>
      <c r="J41" s="20">
        <v>3</v>
      </c>
      <c r="K41" s="29" t="s">
        <v>1795</v>
      </c>
      <c r="L41" s="1" t="s">
        <v>1601</v>
      </c>
      <c r="M41" s="1" t="s">
        <v>616</v>
      </c>
      <c r="N41" s="1" t="s">
        <v>1796</v>
      </c>
      <c r="O41" s="31">
        <v>182</v>
      </c>
      <c r="P41" s="20">
        <v>222</v>
      </c>
      <c r="Q41" s="30">
        <v>-40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71</v>
      </c>
      <c r="C42" s="26">
        <v>21</v>
      </c>
      <c r="D42" s="26">
        <v>42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1450</v>
      </c>
      <c r="M42" s="26" t="s">
        <v>466</v>
      </c>
      <c r="N42" s="26" t="s">
        <v>1805</v>
      </c>
      <c r="O42" s="25">
        <v>182</v>
      </c>
      <c r="P42" s="24">
        <v>266</v>
      </c>
      <c r="Q42" s="23">
        <v>-84</v>
      </c>
      <c r="R42" s="22" t="s">
        <v>133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EB7D883-6F5B-4782-8FF1-43D088A49B60}"/>
  </hyperlinks>
  <pageMargins left="0.7" right="0.7" top="0.75" bottom="0.75" header="0.3" footer="0.3"/>
  <pageSetup orientation="portrait" verticalDpi="0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AB127-A1A7-4C38-882B-625D42308107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73</v>
      </c>
      <c r="C4" s="40">
        <v>44</v>
      </c>
      <c r="D4" s="40">
        <v>21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1751</v>
      </c>
      <c r="L4" s="40" t="s">
        <v>1344</v>
      </c>
      <c r="M4" s="40" t="s">
        <v>711</v>
      </c>
      <c r="N4" s="40" t="s">
        <v>1807</v>
      </c>
      <c r="O4" s="39">
        <v>256</v>
      </c>
      <c r="P4" s="38">
        <v>216</v>
      </c>
      <c r="Q4" s="33">
        <v>40</v>
      </c>
      <c r="R4" s="37" t="s">
        <v>113</v>
      </c>
      <c r="S4" s="36" t="s">
        <v>231</v>
      </c>
    </row>
    <row r="5" spans="1:20" x14ac:dyDescent="0.25">
      <c r="A5" s="32" t="s">
        <v>5</v>
      </c>
      <c r="B5" s="1">
        <v>71</v>
      </c>
      <c r="C5" s="1">
        <v>44</v>
      </c>
      <c r="D5" s="1">
        <v>21</v>
      </c>
      <c r="E5" s="20">
        <v>6</v>
      </c>
      <c r="F5" s="30">
        <v>94</v>
      </c>
      <c r="G5" s="31">
        <v>31</v>
      </c>
      <c r="H5" s="20">
        <v>40</v>
      </c>
      <c r="I5" s="20">
        <v>4</v>
      </c>
      <c r="J5" s="30">
        <v>2</v>
      </c>
      <c r="K5" s="29" t="s">
        <v>1779</v>
      </c>
      <c r="L5" s="1" t="s">
        <v>1704</v>
      </c>
      <c r="M5" s="1" t="s">
        <v>536</v>
      </c>
      <c r="N5" s="1" t="s">
        <v>1560</v>
      </c>
      <c r="O5" s="31">
        <v>260</v>
      </c>
      <c r="P5" s="20">
        <v>199</v>
      </c>
      <c r="Q5" s="30">
        <v>61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71</v>
      </c>
      <c r="C6" s="1">
        <v>40</v>
      </c>
      <c r="D6" s="1">
        <v>21</v>
      </c>
      <c r="E6" s="20">
        <v>10</v>
      </c>
      <c r="F6" s="30">
        <v>90</v>
      </c>
      <c r="G6" s="31">
        <v>26</v>
      </c>
      <c r="H6" s="20">
        <v>38</v>
      </c>
      <c r="I6" s="20">
        <v>2</v>
      </c>
      <c r="J6" s="30">
        <v>5</v>
      </c>
      <c r="K6" s="29" t="s">
        <v>1775</v>
      </c>
      <c r="L6" s="1" t="s">
        <v>1643</v>
      </c>
      <c r="M6" s="1" t="s">
        <v>740</v>
      </c>
      <c r="N6" s="1" t="s">
        <v>1776</v>
      </c>
      <c r="O6" s="31">
        <v>251</v>
      </c>
      <c r="P6" s="20">
        <v>231</v>
      </c>
      <c r="Q6" s="30">
        <v>20</v>
      </c>
      <c r="R6" s="29" t="s">
        <v>109</v>
      </c>
      <c r="S6" s="28" t="s">
        <v>203</v>
      </c>
    </row>
    <row r="7" spans="1:20" x14ac:dyDescent="0.25">
      <c r="A7" s="32" t="s">
        <v>29</v>
      </c>
      <c r="B7" s="52">
        <v>72</v>
      </c>
      <c r="C7" s="52">
        <v>40</v>
      </c>
      <c r="D7" s="52">
        <v>24</v>
      </c>
      <c r="E7" s="53">
        <v>8</v>
      </c>
      <c r="F7" s="30">
        <v>88</v>
      </c>
      <c r="G7" s="31">
        <v>27</v>
      </c>
      <c r="H7" s="53">
        <v>37</v>
      </c>
      <c r="I7" s="53">
        <v>3</v>
      </c>
      <c r="J7" s="30">
        <v>3</v>
      </c>
      <c r="K7" s="29" t="s">
        <v>1733</v>
      </c>
      <c r="L7" s="52" t="s">
        <v>1719</v>
      </c>
      <c r="M7" s="52" t="s">
        <v>639</v>
      </c>
      <c r="N7" s="52" t="s">
        <v>1768</v>
      </c>
      <c r="O7" s="31">
        <v>240</v>
      </c>
      <c r="P7" s="53">
        <v>224</v>
      </c>
      <c r="Q7" s="30">
        <v>16</v>
      </c>
      <c r="R7" s="29" t="s">
        <v>99</v>
      </c>
      <c r="S7" s="28" t="s">
        <v>239</v>
      </c>
    </row>
    <row r="8" spans="1:20" x14ac:dyDescent="0.25">
      <c r="A8" s="32" t="s">
        <v>21</v>
      </c>
      <c r="B8" s="1">
        <v>72</v>
      </c>
      <c r="C8" s="1">
        <v>39</v>
      </c>
      <c r="D8" s="1">
        <v>25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1498</v>
      </c>
      <c r="L8" s="1" t="s">
        <v>1549</v>
      </c>
      <c r="M8" s="1" t="s">
        <v>844</v>
      </c>
      <c r="N8" s="1" t="s">
        <v>1631</v>
      </c>
      <c r="O8" s="31">
        <v>212</v>
      </c>
      <c r="P8" s="20">
        <v>213</v>
      </c>
      <c r="Q8" s="30">
        <v>-1</v>
      </c>
      <c r="R8" s="29" t="s">
        <v>99</v>
      </c>
      <c r="S8" s="28" t="s">
        <v>228</v>
      </c>
    </row>
    <row r="9" spans="1:20" x14ac:dyDescent="0.25">
      <c r="A9" s="32" t="s">
        <v>11</v>
      </c>
      <c r="B9" s="1">
        <v>72</v>
      </c>
      <c r="C9" s="1">
        <v>38</v>
      </c>
      <c r="D9" s="1">
        <v>24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1737</v>
      </c>
      <c r="M9" s="1" t="s">
        <v>750</v>
      </c>
      <c r="N9" s="1" t="s">
        <v>1778</v>
      </c>
      <c r="O9" s="31">
        <v>242</v>
      </c>
      <c r="P9" s="20">
        <v>220</v>
      </c>
      <c r="Q9" s="30">
        <v>22</v>
      </c>
      <c r="R9" s="29" t="s">
        <v>101</v>
      </c>
      <c r="S9" s="28" t="s">
        <v>226</v>
      </c>
    </row>
    <row r="10" spans="1:20" x14ac:dyDescent="0.25">
      <c r="A10" s="32" t="s">
        <v>4</v>
      </c>
      <c r="B10" s="1">
        <v>73</v>
      </c>
      <c r="C10" s="1">
        <v>31</v>
      </c>
      <c r="D10" s="1">
        <v>29</v>
      </c>
      <c r="E10" s="53">
        <v>13</v>
      </c>
      <c r="F10" s="30">
        <v>75</v>
      </c>
      <c r="G10" s="31">
        <v>22</v>
      </c>
      <c r="H10" s="53">
        <v>30</v>
      </c>
      <c r="I10" s="53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.75" thickBot="1" x14ac:dyDescent="0.3">
      <c r="A11" s="32" t="s">
        <v>19</v>
      </c>
      <c r="B11" s="1">
        <v>71</v>
      </c>
      <c r="C11" s="1">
        <v>35</v>
      </c>
      <c r="D11" s="1">
        <v>33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1661</v>
      </c>
      <c r="M11" s="1" t="s">
        <v>477</v>
      </c>
      <c r="N11" s="1" t="s">
        <v>1529</v>
      </c>
      <c r="O11" s="31">
        <v>213</v>
      </c>
      <c r="P11" s="20">
        <v>236</v>
      </c>
      <c r="Q11" s="30">
        <v>-23</v>
      </c>
      <c r="R11" s="29" t="s">
        <v>101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25">
      <c r="A15" s="32" t="s">
        <v>9</v>
      </c>
      <c r="B15" s="1">
        <v>72</v>
      </c>
      <c r="C15" s="1">
        <v>36</v>
      </c>
      <c r="D15" s="1">
        <v>20</v>
      </c>
      <c r="E15" s="20">
        <v>16</v>
      </c>
      <c r="F15" s="30">
        <v>88</v>
      </c>
      <c r="G15" s="20">
        <v>26</v>
      </c>
      <c r="H15" s="20">
        <v>33</v>
      </c>
      <c r="I15" s="20">
        <v>3</v>
      </c>
      <c r="J15" s="20">
        <v>10</v>
      </c>
      <c r="K15" s="29" t="s">
        <v>1749</v>
      </c>
      <c r="L15" s="1" t="s">
        <v>1783</v>
      </c>
      <c r="M15" s="1" t="s">
        <v>1713</v>
      </c>
      <c r="N15" s="1" t="s">
        <v>1784</v>
      </c>
      <c r="O15" s="31">
        <v>247</v>
      </c>
      <c r="P15" s="20">
        <v>228</v>
      </c>
      <c r="Q15" s="30">
        <v>19</v>
      </c>
      <c r="R15" s="29" t="s">
        <v>99</v>
      </c>
      <c r="S15" s="28" t="s">
        <v>233</v>
      </c>
    </row>
    <row r="16" spans="1:20" x14ac:dyDescent="0.25">
      <c r="A16" s="32" t="s">
        <v>23</v>
      </c>
      <c r="B16" s="1">
        <v>72</v>
      </c>
      <c r="C16" s="1">
        <v>38</v>
      </c>
      <c r="D16" s="1">
        <v>23</v>
      </c>
      <c r="E16" s="20">
        <v>11</v>
      </c>
      <c r="F16" s="30">
        <v>87</v>
      </c>
      <c r="G16" s="20">
        <v>21</v>
      </c>
      <c r="H16" s="20">
        <v>32</v>
      </c>
      <c r="I16" s="20">
        <v>6</v>
      </c>
      <c r="J16" s="20">
        <v>1</v>
      </c>
      <c r="K16" s="29" t="s">
        <v>1685</v>
      </c>
      <c r="L16" s="1" t="s">
        <v>1425</v>
      </c>
      <c r="M16" s="1" t="s">
        <v>661</v>
      </c>
      <c r="N16" s="1" t="s">
        <v>1780</v>
      </c>
      <c r="O16" s="31">
        <v>232</v>
      </c>
      <c r="P16" s="20">
        <v>219</v>
      </c>
      <c r="Q16" s="30">
        <v>13</v>
      </c>
      <c r="R16" s="29" t="s">
        <v>101</v>
      </c>
      <c r="S16" s="28" t="s">
        <v>231</v>
      </c>
    </row>
    <row r="17" spans="1:19" x14ac:dyDescent="0.25">
      <c r="A17" s="32" t="s">
        <v>13</v>
      </c>
      <c r="B17" s="1">
        <v>73</v>
      </c>
      <c r="C17" s="1">
        <v>41</v>
      </c>
      <c r="D17" s="1">
        <v>27</v>
      </c>
      <c r="E17" s="20">
        <v>5</v>
      </c>
      <c r="F17" s="30">
        <v>87</v>
      </c>
      <c r="G17" s="20">
        <v>23</v>
      </c>
      <c r="H17" s="20">
        <v>37</v>
      </c>
      <c r="I17" s="20">
        <v>4</v>
      </c>
      <c r="J17" s="20">
        <v>5</v>
      </c>
      <c r="K17" s="29" t="s">
        <v>1782</v>
      </c>
      <c r="L17" s="1" t="s">
        <v>1686</v>
      </c>
      <c r="M17" s="1" t="s">
        <v>886</v>
      </c>
      <c r="N17" s="1" t="s">
        <v>1527</v>
      </c>
      <c r="O17" s="31">
        <v>211</v>
      </c>
      <c r="P17" s="20">
        <v>207</v>
      </c>
      <c r="Q17" s="30">
        <v>4</v>
      </c>
      <c r="R17" s="29" t="s">
        <v>99</v>
      </c>
      <c r="S17" s="28" t="s">
        <v>232</v>
      </c>
    </row>
    <row r="18" spans="1:19" x14ac:dyDescent="0.25">
      <c r="A18" s="32" t="s">
        <v>10</v>
      </c>
      <c r="B18" s="1">
        <v>71</v>
      </c>
      <c r="C18" s="1">
        <v>35</v>
      </c>
      <c r="D18" s="1">
        <v>24</v>
      </c>
      <c r="E18" s="20">
        <v>12</v>
      </c>
      <c r="F18" s="30">
        <v>82</v>
      </c>
      <c r="G18" s="20">
        <v>13</v>
      </c>
      <c r="H18" s="20">
        <v>26</v>
      </c>
      <c r="I18" s="20">
        <v>9</v>
      </c>
      <c r="J18" s="20">
        <v>4</v>
      </c>
      <c r="K18" s="29" t="s">
        <v>1521</v>
      </c>
      <c r="L18" s="1" t="s">
        <v>1213</v>
      </c>
      <c r="M18" s="1" t="s">
        <v>1747</v>
      </c>
      <c r="N18" s="1" t="s">
        <v>1748</v>
      </c>
      <c r="O18" s="31">
        <v>209</v>
      </c>
      <c r="P18" s="20">
        <v>215</v>
      </c>
      <c r="Q18" s="30">
        <v>-6</v>
      </c>
      <c r="R18" s="29" t="s">
        <v>99</v>
      </c>
      <c r="S18" s="28" t="s">
        <v>226</v>
      </c>
    </row>
    <row r="19" spans="1:19" x14ac:dyDescent="0.25">
      <c r="A19" s="32" t="s">
        <v>1</v>
      </c>
      <c r="B19" s="52">
        <v>73</v>
      </c>
      <c r="C19" s="52">
        <v>36</v>
      </c>
      <c r="D19" s="52">
        <v>28</v>
      </c>
      <c r="E19" s="53">
        <v>9</v>
      </c>
      <c r="F19" s="30">
        <v>81</v>
      </c>
      <c r="G19" s="53">
        <v>30</v>
      </c>
      <c r="H19" s="53">
        <v>35</v>
      </c>
      <c r="I19" s="53">
        <v>1</v>
      </c>
      <c r="J19" s="53">
        <v>6</v>
      </c>
      <c r="K19" s="29" t="s">
        <v>1593</v>
      </c>
      <c r="L19" s="52" t="s">
        <v>1422</v>
      </c>
      <c r="M19" s="52" t="s">
        <v>815</v>
      </c>
      <c r="N19" s="52" t="s">
        <v>1667</v>
      </c>
      <c r="O19" s="31">
        <v>227</v>
      </c>
      <c r="P19" s="53">
        <v>215</v>
      </c>
      <c r="Q19" s="30">
        <v>12</v>
      </c>
      <c r="R19" s="29" t="s">
        <v>99</v>
      </c>
      <c r="S19" s="28" t="s">
        <v>233</v>
      </c>
    </row>
    <row r="20" spans="1:19" x14ac:dyDescent="0.25">
      <c r="A20" s="32" t="s">
        <v>14</v>
      </c>
      <c r="B20" s="1">
        <v>71</v>
      </c>
      <c r="C20" s="1">
        <v>37</v>
      </c>
      <c r="D20" s="1">
        <v>32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1781</v>
      </c>
      <c r="M20" s="1" t="s">
        <v>689</v>
      </c>
      <c r="N20" s="1" t="s">
        <v>1666</v>
      </c>
      <c r="O20" s="31">
        <v>197</v>
      </c>
      <c r="P20" s="20">
        <v>215</v>
      </c>
      <c r="Q20" s="30">
        <v>-18</v>
      </c>
      <c r="R20" s="29" t="s">
        <v>104</v>
      </c>
      <c r="S20" s="28" t="s">
        <v>203</v>
      </c>
    </row>
    <row r="21" spans="1:19" ht="15.75" thickBot="1" x14ac:dyDescent="0.3">
      <c r="A21" s="27" t="s">
        <v>12</v>
      </c>
      <c r="B21" s="26">
        <v>73</v>
      </c>
      <c r="C21" s="26">
        <v>29</v>
      </c>
      <c r="D21" s="26">
        <v>35</v>
      </c>
      <c r="E21" s="24">
        <v>9</v>
      </c>
      <c r="F21" s="23">
        <v>67</v>
      </c>
      <c r="G21" s="24">
        <v>17</v>
      </c>
      <c r="H21" s="24">
        <v>26</v>
      </c>
      <c r="I21" s="24">
        <v>3</v>
      </c>
      <c r="J21" s="24">
        <v>1</v>
      </c>
      <c r="K21" s="22" t="s">
        <v>1808</v>
      </c>
      <c r="L21" s="26" t="s">
        <v>1772</v>
      </c>
      <c r="M21" s="26" t="s">
        <v>1649</v>
      </c>
      <c r="N21" s="26" t="s">
        <v>1773</v>
      </c>
      <c r="O21" s="25">
        <v>208</v>
      </c>
      <c r="P21" s="24">
        <v>231</v>
      </c>
      <c r="Q21" s="23">
        <v>-23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71</v>
      </c>
      <c r="C25" s="1">
        <v>48</v>
      </c>
      <c r="D25" s="1">
        <v>13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1632</v>
      </c>
      <c r="L25" s="1" t="s">
        <v>1786</v>
      </c>
      <c r="M25" s="1" t="s">
        <v>806</v>
      </c>
      <c r="N25" s="1" t="s">
        <v>1787</v>
      </c>
      <c r="O25" s="31">
        <v>266</v>
      </c>
      <c r="P25" s="20">
        <v>179</v>
      </c>
      <c r="Q25" s="30">
        <v>87</v>
      </c>
      <c r="R25" s="29" t="s">
        <v>135</v>
      </c>
      <c r="S25" s="28" t="s">
        <v>234</v>
      </c>
    </row>
    <row r="26" spans="1:19" x14ac:dyDescent="0.25">
      <c r="A26" s="32" t="s">
        <v>22</v>
      </c>
      <c r="B26" s="1">
        <v>72</v>
      </c>
      <c r="C26" s="1">
        <v>43</v>
      </c>
      <c r="D26" s="1">
        <v>18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1788</v>
      </c>
      <c r="M26" s="1" t="s">
        <v>1690</v>
      </c>
      <c r="N26" s="1" t="s">
        <v>1718</v>
      </c>
      <c r="O26" s="31">
        <v>245</v>
      </c>
      <c r="P26" s="20">
        <v>198</v>
      </c>
      <c r="Q26" s="30">
        <v>47</v>
      </c>
      <c r="R26" s="29" t="s">
        <v>133</v>
      </c>
      <c r="S26" s="28" t="s">
        <v>225</v>
      </c>
    </row>
    <row r="27" spans="1:19" x14ac:dyDescent="0.25">
      <c r="A27" s="32" t="s">
        <v>17</v>
      </c>
      <c r="B27" s="1">
        <v>73</v>
      </c>
      <c r="C27" s="1">
        <v>41</v>
      </c>
      <c r="D27" s="1">
        <v>20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1789</v>
      </c>
      <c r="M27" s="1" t="s">
        <v>804</v>
      </c>
      <c r="N27" s="1" t="s">
        <v>1692</v>
      </c>
      <c r="O27" s="31">
        <v>239</v>
      </c>
      <c r="P27" s="20">
        <v>210</v>
      </c>
      <c r="Q27" s="30">
        <v>29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73</v>
      </c>
      <c r="C28" s="1">
        <v>37</v>
      </c>
      <c r="D28" s="1">
        <v>30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1693</v>
      </c>
      <c r="L28" s="1" t="s">
        <v>1654</v>
      </c>
      <c r="M28" s="1" t="s">
        <v>719</v>
      </c>
      <c r="N28" s="1" t="s">
        <v>1754</v>
      </c>
      <c r="O28" s="31">
        <v>229</v>
      </c>
      <c r="P28" s="20">
        <v>210</v>
      </c>
      <c r="Q28" s="30">
        <v>19</v>
      </c>
      <c r="R28" s="29" t="s">
        <v>107</v>
      </c>
      <c r="S28" s="28" t="s">
        <v>215</v>
      </c>
    </row>
    <row r="29" spans="1:19" x14ac:dyDescent="0.25">
      <c r="A29" s="32" t="s">
        <v>15</v>
      </c>
      <c r="B29" s="1">
        <v>72</v>
      </c>
      <c r="C29" s="1">
        <v>34</v>
      </c>
      <c r="D29" s="1">
        <v>29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1790</v>
      </c>
      <c r="L29" s="1" t="s">
        <v>1719</v>
      </c>
      <c r="M29" s="1" t="s">
        <v>680</v>
      </c>
      <c r="N29" s="1" t="s">
        <v>1753</v>
      </c>
      <c r="O29" s="31">
        <v>217</v>
      </c>
      <c r="P29" s="20">
        <v>239</v>
      </c>
      <c r="Q29" s="30">
        <v>-22</v>
      </c>
      <c r="R29" s="29" t="s">
        <v>101</v>
      </c>
      <c r="S29" s="28" t="s">
        <v>234</v>
      </c>
    </row>
    <row r="30" spans="1:19" x14ac:dyDescent="0.25">
      <c r="A30" s="32" t="s">
        <v>0</v>
      </c>
      <c r="B30" s="1">
        <v>72</v>
      </c>
      <c r="C30" s="1">
        <v>30</v>
      </c>
      <c r="D30" s="1">
        <v>30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1617</v>
      </c>
      <c r="L30" s="1" t="s">
        <v>1723</v>
      </c>
      <c r="M30" s="1" t="s">
        <v>122</v>
      </c>
      <c r="N30" s="1" t="s">
        <v>1792</v>
      </c>
      <c r="O30" s="31">
        <v>205</v>
      </c>
      <c r="P30" s="20">
        <v>223</v>
      </c>
      <c r="Q30" s="30">
        <v>-18</v>
      </c>
      <c r="R30" s="29" t="s">
        <v>101</v>
      </c>
      <c r="S30" s="28" t="s">
        <v>218</v>
      </c>
    </row>
    <row r="31" spans="1:19" x14ac:dyDescent="0.25">
      <c r="A31" s="32" t="s">
        <v>6</v>
      </c>
      <c r="B31" s="1">
        <v>71</v>
      </c>
      <c r="C31" s="1">
        <v>30</v>
      </c>
      <c r="D31" s="1">
        <v>30</v>
      </c>
      <c r="E31" s="20">
        <v>11</v>
      </c>
      <c r="F31" s="30">
        <v>71</v>
      </c>
      <c r="G31" s="20">
        <v>25</v>
      </c>
      <c r="H31" s="20">
        <v>29</v>
      </c>
      <c r="I31" s="20">
        <v>1</v>
      </c>
      <c r="J31" s="20">
        <v>4</v>
      </c>
      <c r="K31" s="29" t="s">
        <v>1608</v>
      </c>
      <c r="L31" s="1" t="s">
        <v>1695</v>
      </c>
      <c r="M31" s="1" t="s">
        <v>1587</v>
      </c>
      <c r="N31" s="1" t="s">
        <v>1791</v>
      </c>
      <c r="O31" s="31">
        <v>186</v>
      </c>
      <c r="P31" s="20">
        <v>226</v>
      </c>
      <c r="Q31" s="30">
        <v>-40</v>
      </c>
      <c r="R31" s="29" t="s">
        <v>109</v>
      </c>
      <c r="S31" s="28" t="s">
        <v>290</v>
      </c>
    </row>
    <row r="32" spans="1:19" ht="15.75" thickBot="1" x14ac:dyDescent="0.3">
      <c r="A32" s="32" t="s">
        <v>25</v>
      </c>
      <c r="B32" s="1">
        <v>73</v>
      </c>
      <c r="C32" s="1">
        <v>27</v>
      </c>
      <c r="D32" s="1">
        <v>33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1809</v>
      </c>
      <c r="M32" s="1" t="s">
        <v>838</v>
      </c>
      <c r="N32" s="1" t="s">
        <v>1716</v>
      </c>
      <c r="O32" s="31">
        <v>189</v>
      </c>
      <c r="P32" s="20">
        <v>239</v>
      </c>
      <c r="Q32" s="30">
        <v>-50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72</v>
      </c>
      <c r="C35" s="1">
        <v>41</v>
      </c>
      <c r="D35" s="1">
        <v>27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1772</v>
      </c>
      <c r="M35" s="1" t="s">
        <v>1793</v>
      </c>
      <c r="N35" s="1" t="s">
        <v>1794</v>
      </c>
      <c r="O35" s="31">
        <v>243</v>
      </c>
      <c r="P35" s="20">
        <v>247</v>
      </c>
      <c r="Q35" s="30">
        <v>-4</v>
      </c>
      <c r="R35" s="29" t="s">
        <v>135</v>
      </c>
      <c r="S35" s="28" t="s">
        <v>234</v>
      </c>
    </row>
    <row r="36" spans="1:19" x14ac:dyDescent="0.25">
      <c r="A36" s="32" t="s">
        <v>20</v>
      </c>
      <c r="B36" s="1">
        <v>73</v>
      </c>
      <c r="C36" s="1">
        <v>36</v>
      </c>
      <c r="D36" s="1">
        <v>28</v>
      </c>
      <c r="E36" s="20">
        <v>9</v>
      </c>
      <c r="F36" s="30">
        <v>81</v>
      </c>
      <c r="G36" s="20">
        <v>27</v>
      </c>
      <c r="H36" s="20">
        <v>36</v>
      </c>
      <c r="I36" s="20">
        <v>0</v>
      </c>
      <c r="J36" s="20">
        <v>3</v>
      </c>
      <c r="K36" s="29" t="s">
        <v>1242</v>
      </c>
      <c r="L36" s="1" t="s">
        <v>1797</v>
      </c>
      <c r="M36" s="1" t="s">
        <v>1798</v>
      </c>
      <c r="N36" s="1" t="s">
        <v>1734</v>
      </c>
      <c r="O36" s="31">
        <v>254</v>
      </c>
      <c r="P36" s="20">
        <v>249</v>
      </c>
      <c r="Q36" s="30">
        <v>5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73</v>
      </c>
      <c r="C37" s="1">
        <v>32</v>
      </c>
      <c r="D37" s="1">
        <v>26</v>
      </c>
      <c r="E37" s="20">
        <v>15</v>
      </c>
      <c r="F37" s="30">
        <v>79</v>
      </c>
      <c r="G37" s="20">
        <v>23</v>
      </c>
      <c r="H37" s="20">
        <v>31</v>
      </c>
      <c r="I37" s="20">
        <v>1</v>
      </c>
      <c r="J37" s="20">
        <v>6</v>
      </c>
      <c r="K37" s="29" t="s">
        <v>1521</v>
      </c>
      <c r="L37" s="1" t="s">
        <v>1462</v>
      </c>
      <c r="M37" s="1" t="s">
        <v>594</v>
      </c>
      <c r="N37" s="1" t="s">
        <v>1806</v>
      </c>
      <c r="O37" s="31">
        <v>228</v>
      </c>
      <c r="P37" s="20">
        <v>229</v>
      </c>
      <c r="Q37" s="30">
        <v>-1</v>
      </c>
      <c r="R37" s="29" t="s">
        <v>107</v>
      </c>
      <c r="S37" s="28" t="s">
        <v>237</v>
      </c>
    </row>
    <row r="38" spans="1:19" x14ac:dyDescent="0.25">
      <c r="A38" s="32" t="s">
        <v>18</v>
      </c>
      <c r="B38" s="1">
        <v>72</v>
      </c>
      <c r="C38" s="1">
        <v>29</v>
      </c>
      <c r="D38" s="1">
        <v>25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1698</v>
      </c>
      <c r="L38" s="1" t="s">
        <v>1799</v>
      </c>
      <c r="M38" s="1" t="s">
        <v>1800</v>
      </c>
      <c r="N38" s="1" t="s">
        <v>1801</v>
      </c>
      <c r="O38" s="31">
        <v>193</v>
      </c>
      <c r="P38" s="20">
        <v>216</v>
      </c>
      <c r="Q38" s="30">
        <v>-23</v>
      </c>
      <c r="R38" s="29" t="s">
        <v>99</v>
      </c>
      <c r="S38" s="28" t="s">
        <v>245</v>
      </c>
    </row>
    <row r="39" spans="1:19" x14ac:dyDescent="0.25">
      <c r="A39" s="32" t="s">
        <v>7</v>
      </c>
      <c r="B39" s="1">
        <v>71</v>
      </c>
      <c r="C39" s="1">
        <v>32</v>
      </c>
      <c r="D39" s="1">
        <v>29</v>
      </c>
      <c r="E39" s="20">
        <v>10</v>
      </c>
      <c r="F39" s="30">
        <v>74</v>
      </c>
      <c r="G39" s="20">
        <v>24</v>
      </c>
      <c r="H39" s="20">
        <v>31</v>
      </c>
      <c r="I39" s="20">
        <v>1</v>
      </c>
      <c r="J39" s="20">
        <v>5</v>
      </c>
      <c r="K39" s="29" t="s">
        <v>1621</v>
      </c>
      <c r="L39" s="1" t="s">
        <v>1311</v>
      </c>
      <c r="M39" s="1" t="s">
        <v>678</v>
      </c>
      <c r="N39" s="1" t="s">
        <v>1657</v>
      </c>
      <c r="O39" s="31">
        <v>204</v>
      </c>
      <c r="P39" s="20">
        <v>221</v>
      </c>
      <c r="Q39" s="30">
        <v>-17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70</v>
      </c>
      <c r="C40" s="1">
        <v>32</v>
      </c>
      <c r="D40" s="1">
        <v>31</v>
      </c>
      <c r="E40" s="20">
        <v>7</v>
      </c>
      <c r="F40" s="30">
        <v>71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1802</v>
      </c>
      <c r="M40" s="1" t="s">
        <v>649</v>
      </c>
      <c r="N40" s="1" t="s">
        <v>1803</v>
      </c>
      <c r="O40" s="31">
        <v>212</v>
      </c>
      <c r="P40" s="20">
        <v>251</v>
      </c>
      <c r="Q40" s="30">
        <v>-39</v>
      </c>
      <c r="R40" s="29" t="s">
        <v>167</v>
      </c>
      <c r="S40" s="28" t="s">
        <v>240</v>
      </c>
    </row>
    <row r="41" spans="1:19" x14ac:dyDescent="0.25">
      <c r="A41" s="32" t="s">
        <v>27</v>
      </c>
      <c r="B41" s="1">
        <v>72</v>
      </c>
      <c r="C41" s="1">
        <v>30</v>
      </c>
      <c r="D41" s="1">
        <v>34</v>
      </c>
      <c r="E41" s="20">
        <v>8</v>
      </c>
      <c r="F41" s="30">
        <v>68</v>
      </c>
      <c r="G41" s="20">
        <v>19</v>
      </c>
      <c r="H41" s="20">
        <v>26</v>
      </c>
      <c r="I41" s="20">
        <v>4</v>
      </c>
      <c r="J41" s="20">
        <v>3</v>
      </c>
      <c r="K41" s="29" t="s">
        <v>1795</v>
      </c>
      <c r="L41" s="1" t="s">
        <v>1601</v>
      </c>
      <c r="M41" s="1" t="s">
        <v>616</v>
      </c>
      <c r="N41" s="1" t="s">
        <v>1796</v>
      </c>
      <c r="O41" s="31">
        <v>182</v>
      </c>
      <c r="P41" s="20">
        <v>222</v>
      </c>
      <c r="Q41" s="30">
        <v>-40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71</v>
      </c>
      <c r="C42" s="26">
        <v>21</v>
      </c>
      <c r="D42" s="26">
        <v>42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1450</v>
      </c>
      <c r="M42" s="26" t="s">
        <v>466</v>
      </c>
      <c r="N42" s="26" t="s">
        <v>1805</v>
      </c>
      <c r="O42" s="25">
        <v>182</v>
      </c>
      <c r="P42" s="24">
        <v>266</v>
      </c>
      <c r="Q42" s="23">
        <v>-84</v>
      </c>
      <c r="R42" s="22" t="s">
        <v>133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4E534A-D2B4-420C-BA22-D40CC51000E5}"/>
  </hyperlinks>
  <pageMargins left="0.7" right="0.7" top="0.75" bottom="0.75" header="0.3" footer="0.3"/>
  <pageSetup orientation="portrait" verticalDpi="0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72</v>
      </c>
      <c r="C4" s="40">
        <f>Boston_Bruins!$I$84</f>
        <v>40</v>
      </c>
      <c r="D4" s="40">
        <f>Boston_Bruins!$J$84</f>
        <v>24</v>
      </c>
      <c r="E4" s="38">
        <f>Boston_Bruins!$L$84</f>
        <v>8</v>
      </c>
      <c r="F4" s="33">
        <f t="shared" ref="F4:F11" si="0">(C4*2)+E4</f>
        <v>88</v>
      </c>
      <c r="G4" s="39">
        <f>C4-(Boston_Bruins!$K$84+I4)</f>
        <v>27</v>
      </c>
      <c r="H4" s="38">
        <f t="shared" ref="H4:H11" si="1">C4-I4</f>
        <v>37</v>
      </c>
      <c r="I4" s="38">
        <f>Boston_Bruins!$M$84</f>
        <v>3</v>
      </c>
      <c r="J4" s="33">
        <f>Boston_Bruins!$N$84</f>
        <v>3</v>
      </c>
      <c r="K4" s="37" t="str">
        <f>Boston_Bruins!$O$85</f>
        <v>26-10-2</v>
      </c>
      <c r="L4" s="40" t="str">
        <f>Boston_Bruins!$R$85</f>
        <v>14-14-6</v>
      </c>
      <c r="M4" s="40" t="str">
        <f>Boston_Bruins!$U$85</f>
        <v>11-9-3</v>
      </c>
      <c r="N4" s="40" t="str">
        <f>Boston_Bruins!$X$85</f>
        <v>24-12-6</v>
      </c>
      <c r="O4" s="39">
        <f>Boston_Bruins!$E$85</f>
        <v>240</v>
      </c>
      <c r="P4" s="38">
        <f>Boston_Bruins!$F$85</f>
        <v>224</v>
      </c>
      <c r="Q4" s="33">
        <f t="shared" ref="Q4:Q11" si="2">O4-P4</f>
        <v>16</v>
      </c>
      <c r="R4" s="37" t="str">
        <f>Boston_Bruins!$AA$85</f>
        <v>W1</v>
      </c>
      <c r="S4" s="36" t="str">
        <f>Boston_Bruins!$AD$85</f>
        <v>5-2-3</v>
      </c>
    </row>
    <row r="5" spans="1:20" x14ac:dyDescent="0.25">
      <c r="A5" s="32" t="s">
        <v>28</v>
      </c>
      <c r="B5" s="1">
        <f>Buffalo_Sabres!$D$86</f>
        <v>73</v>
      </c>
      <c r="C5" s="1">
        <f>Buffalo_Sabres!$I$84</f>
        <v>44</v>
      </c>
      <c r="D5" s="1">
        <f>Buffalo_Sabres!$J$84</f>
        <v>21</v>
      </c>
      <c r="E5" s="20">
        <f>Buffalo_Sabres!$L$84</f>
        <v>8</v>
      </c>
      <c r="F5" s="30">
        <f t="shared" si="0"/>
        <v>96</v>
      </c>
      <c r="G5" s="31">
        <f>C5-(Buffalo_Sabres!$K$84+I5)</f>
        <v>33</v>
      </c>
      <c r="H5" s="20">
        <f t="shared" si="1"/>
        <v>40</v>
      </c>
      <c r="I5" s="20">
        <f>Buffalo_Sabres!$M$84</f>
        <v>4</v>
      </c>
      <c r="J5" s="30">
        <f>Buffalo_Sabres!$N$84</f>
        <v>0</v>
      </c>
      <c r="K5" s="29" t="str">
        <f>Buffalo_Sabres!$O$85</f>
        <v>22-10-4</v>
      </c>
      <c r="L5" s="1" t="str">
        <f>Buffalo_Sabres!$R$85</f>
        <v>22-11-4</v>
      </c>
      <c r="M5" s="1" t="str">
        <f>Buffalo_Sabres!$U$85</f>
        <v>15-5-4</v>
      </c>
      <c r="N5" s="1" t="str">
        <f>Buffalo_Sabres!$X$85</f>
        <v>25-14-5</v>
      </c>
      <c r="O5" s="31">
        <f>Buffalo_Sabres!$E$85</f>
        <v>256</v>
      </c>
      <c r="P5" s="20">
        <f>Buffalo_Sabres!$F$85</f>
        <v>216</v>
      </c>
      <c r="Q5" s="30">
        <f t="shared" si="2"/>
        <v>40</v>
      </c>
      <c r="R5" s="29" t="str">
        <f>Buffalo_Sabres!$AA$85</f>
        <v>L3</v>
      </c>
      <c r="S5" s="28" t="str">
        <f>Buffalo_Sabres!$AD$85</f>
        <v>6-2-2</v>
      </c>
    </row>
    <row r="6" spans="1:20" x14ac:dyDescent="0.25">
      <c r="A6" s="32" t="s">
        <v>21</v>
      </c>
      <c r="B6" s="1">
        <f>Detroit_Red_Wings!$D$86</f>
        <v>72</v>
      </c>
      <c r="C6" s="1">
        <f>Detroit_Red_Wings!$I$84</f>
        <v>39</v>
      </c>
      <c r="D6" s="1">
        <f>Detroit_Red_Wings!$J$84</f>
        <v>25</v>
      </c>
      <c r="E6" s="20">
        <f>Detroit_Red_Wings!$L$84</f>
        <v>8</v>
      </c>
      <c r="F6" s="30">
        <f t="shared" si="0"/>
        <v>86</v>
      </c>
      <c r="G6" s="31">
        <f>C6-(Detroit_Red_Wings!$K$84+I6)</f>
        <v>26</v>
      </c>
      <c r="H6" s="20">
        <f t="shared" si="1"/>
        <v>37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20-13-3</v>
      </c>
      <c r="L6" s="1" t="str">
        <f>Detroit_Red_Wings!$R$85</f>
        <v>19-12-5</v>
      </c>
      <c r="M6" s="1" t="str">
        <f>Detroit_Red_Wings!$U$85</f>
        <v>13-9-2</v>
      </c>
      <c r="N6" s="1" t="str">
        <f>Detroit_Red_Wings!$X$85</f>
        <v>20-16-5</v>
      </c>
      <c r="O6" s="31">
        <f>Detroit_Red_Wings!$E$85</f>
        <v>212</v>
      </c>
      <c r="P6" s="20">
        <f>Detroit_Red_Wings!$F$85</f>
        <v>213</v>
      </c>
      <c r="Q6" s="30">
        <f t="shared" si="2"/>
        <v>-1</v>
      </c>
      <c r="R6" s="29" t="str">
        <f>Detroit_Red_Wings!$AA$85</f>
        <v>W1</v>
      </c>
      <c r="S6" s="28" t="str">
        <f>Detroit_Red_Wings!$AD$85</f>
        <v>4-5-1</v>
      </c>
    </row>
    <row r="7" spans="1:20" x14ac:dyDescent="0.25">
      <c r="A7" s="32" t="s">
        <v>19</v>
      </c>
      <c r="B7" s="1">
        <f>Florida_Panthers!$D$86</f>
        <v>71</v>
      </c>
      <c r="C7" s="1">
        <f>Florida_Panthers!$I$84</f>
        <v>35</v>
      </c>
      <c r="D7" s="1">
        <f>Florida_Panthers!$J$84</f>
        <v>33</v>
      </c>
      <c r="E7" s="20">
        <f>Florida_Panthers!$L$84</f>
        <v>3</v>
      </c>
      <c r="F7" s="30">
        <f t="shared" si="0"/>
        <v>73</v>
      </c>
      <c r="G7" s="31">
        <f>C7-(Florida_Panthers!$K$84+I7)</f>
        <v>22</v>
      </c>
      <c r="H7" s="20">
        <f t="shared" si="1"/>
        <v>30</v>
      </c>
      <c r="I7" s="20">
        <f>Florida_Panthers!$M$84</f>
        <v>5</v>
      </c>
      <c r="J7" s="30">
        <f>Florida_Panthers!$N$84</f>
        <v>1</v>
      </c>
      <c r="K7" s="29" t="str">
        <f>Florida_Panthers!$O$85</f>
        <v>19-15-3</v>
      </c>
      <c r="L7" s="1" t="str">
        <f>Florida_Panthers!$R$85</f>
        <v>16-18-0</v>
      </c>
      <c r="M7" s="1" t="str">
        <f>Florida_Panthers!$U$85</f>
        <v>9-10-1</v>
      </c>
      <c r="N7" s="1" t="str">
        <f>Florida_Panthers!$X$85</f>
        <v>19-19-1</v>
      </c>
      <c r="O7" s="31">
        <f>Florida_Panthers!$E$85</f>
        <v>213</v>
      </c>
      <c r="P7" s="20">
        <f>Florida_Panthers!$F$85</f>
        <v>236</v>
      </c>
      <c r="Q7" s="30">
        <f t="shared" si="2"/>
        <v>-23</v>
      </c>
      <c r="R7" s="29" t="str">
        <f>Florida_Panthers!$AA$85</f>
        <v>L1</v>
      </c>
      <c r="S7" s="28" t="str">
        <f>Florida_Panthers!$AD$85</f>
        <v>5-5-0</v>
      </c>
    </row>
    <row r="8" spans="1:20" x14ac:dyDescent="0.25">
      <c r="A8" s="32" t="s">
        <v>16</v>
      </c>
      <c r="B8" s="1">
        <f>Montreal_Canadiens!$D$86</f>
        <v>71</v>
      </c>
      <c r="C8" s="1">
        <f>Montreal_Canadiens!$I$84</f>
        <v>40</v>
      </c>
      <c r="D8" s="1">
        <f>Montreal_Canadiens!$J$84</f>
        <v>21</v>
      </c>
      <c r="E8" s="20">
        <f>Montreal_Canadiens!$L$84</f>
        <v>10</v>
      </c>
      <c r="F8" s="30">
        <f t="shared" si="0"/>
        <v>90</v>
      </c>
      <c r="G8" s="31">
        <f>C8-(Montreal_Canadiens!$K$84+I8)</f>
        <v>26</v>
      </c>
      <c r="H8" s="20">
        <f t="shared" si="1"/>
        <v>38</v>
      </c>
      <c r="I8" s="20">
        <f>Montreal_Canadiens!$M$84</f>
        <v>2</v>
      </c>
      <c r="J8" s="30">
        <f>Montreal_Canadiens!$N$84</f>
        <v>5</v>
      </c>
      <c r="K8" s="29" t="str">
        <f>Montreal_Canadiens!$O$85</f>
        <v>22-13-2</v>
      </c>
      <c r="L8" s="1" t="str">
        <f>Montreal_Canadiens!$R$85</f>
        <v>18-8-8</v>
      </c>
      <c r="M8" s="1" t="str">
        <f>Montreal_Canadiens!$U$85</f>
        <v>13-9-1</v>
      </c>
      <c r="N8" s="1" t="str">
        <f>Montreal_Canadiens!$X$85</f>
        <v>20-12-8</v>
      </c>
      <c r="O8" s="31">
        <f>Montreal_Canadiens!$E$85</f>
        <v>251</v>
      </c>
      <c r="P8" s="20">
        <f>Montreal_Canadiens!$F$85</f>
        <v>231</v>
      </c>
      <c r="Q8" s="30">
        <f t="shared" si="2"/>
        <v>20</v>
      </c>
      <c r="R8" s="29" t="str">
        <f>Montreal_Canadiens!$AA$85</f>
        <v>W3</v>
      </c>
      <c r="S8" s="28" t="str">
        <f>Montreal_Canadiens!$AD$85</f>
        <v>7-3-0</v>
      </c>
    </row>
    <row r="9" spans="1:20" x14ac:dyDescent="0.25">
      <c r="A9" s="32" t="s">
        <v>11</v>
      </c>
      <c r="B9" s="1">
        <f>Ottawa_Senators!$D$86</f>
        <v>72</v>
      </c>
      <c r="C9" s="1">
        <f>Ottawa_Senators!$I$84</f>
        <v>38</v>
      </c>
      <c r="D9" s="1">
        <f>Ottawa_Senators!$J$84</f>
        <v>24</v>
      </c>
      <c r="E9" s="20">
        <f>Ottawa_Senators!$L$84</f>
        <v>10</v>
      </c>
      <c r="F9" s="30">
        <f t="shared" si="0"/>
        <v>86</v>
      </c>
      <c r="G9" s="31">
        <f>C9-(Ottawa_Senators!$K$84+I9)</f>
        <v>29</v>
      </c>
      <c r="H9" s="20">
        <f t="shared" si="1"/>
        <v>35</v>
      </c>
      <c r="I9" s="20">
        <f>Ottawa_Senators!$M$84</f>
        <v>3</v>
      </c>
      <c r="J9" s="30">
        <f>Ottawa_Senators!$N$84</f>
        <v>1</v>
      </c>
      <c r="K9" s="29" t="str">
        <f>Ottawa_Senators!$O$85</f>
        <v>18-11-6</v>
      </c>
      <c r="L9" s="1" t="str">
        <f>Ottawa_Senators!$R$85</f>
        <v>20-13-4</v>
      </c>
      <c r="M9" s="1" t="str">
        <f>Ottawa_Senators!$U$85</f>
        <v>8-6-6</v>
      </c>
      <c r="N9" s="1" t="str">
        <f>Ottawa_Senators!$X$85</f>
        <v>21-13-7</v>
      </c>
      <c r="O9" s="31">
        <f>Ottawa_Senators!$E$85</f>
        <v>242</v>
      </c>
      <c r="P9" s="20">
        <f>Ottawa_Senators!$F$85</f>
        <v>220</v>
      </c>
      <c r="Q9" s="30">
        <f t="shared" si="2"/>
        <v>22</v>
      </c>
      <c r="R9" s="29" t="str">
        <f>Ottawa_Senators!$AA$85</f>
        <v>L1</v>
      </c>
      <c r="S9" s="28" t="str">
        <f>Ottawa_Senators!$AD$85</f>
        <v>7-2-1</v>
      </c>
    </row>
    <row r="10" spans="1:20" x14ac:dyDescent="0.25">
      <c r="A10" s="32" t="s">
        <v>5</v>
      </c>
      <c r="B10" s="1">
        <f>Tampa_Bay_Lightning!$D$86</f>
        <v>71</v>
      </c>
      <c r="C10" s="1">
        <f>Tampa_Bay_Lightning!$I$84</f>
        <v>44</v>
      </c>
      <c r="D10" s="1">
        <f>Tampa_Bay_Lightning!$J$84</f>
        <v>21</v>
      </c>
      <c r="E10" s="20">
        <f>Tampa_Bay_Lightning!$L$84</f>
        <v>6</v>
      </c>
      <c r="F10" s="30">
        <f t="shared" si="0"/>
        <v>94</v>
      </c>
      <c r="G10" s="31">
        <f>C10-(Tampa_Bay_Lightning!$K$84+I10)</f>
        <v>31</v>
      </c>
      <c r="H10" s="20">
        <f t="shared" si="1"/>
        <v>40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21-12-1</v>
      </c>
      <c r="L10" s="1" t="str">
        <f>Tampa_Bay_Lightning!$R$85</f>
        <v>23-9-5</v>
      </c>
      <c r="M10" s="1" t="str">
        <f>Tampa_Bay_Lightning!$U$85</f>
        <v>12-5-1</v>
      </c>
      <c r="N10" s="1" t="str">
        <f>Tampa_Bay_Lightning!$X$85</f>
        <v>22-15-3</v>
      </c>
      <c r="O10" s="31">
        <f>Tampa_Bay_Lightning!$E$85</f>
        <v>260</v>
      </c>
      <c r="P10" s="20">
        <f>Tampa_Bay_Lightning!$F$85</f>
        <v>199</v>
      </c>
      <c r="Q10" s="30">
        <f t="shared" si="2"/>
        <v>61</v>
      </c>
      <c r="R10" s="29" t="str">
        <f>Tampa_Bay_Lightning!$AA$85</f>
        <v>L1</v>
      </c>
      <c r="S10" s="28" t="str">
        <f>Tampa_Bay_Lightning!$AD$85</f>
        <v>5-3-2</v>
      </c>
    </row>
    <row r="11" spans="1:20" ht="15.75" thickBot="1" x14ac:dyDescent="0.3">
      <c r="A11" s="32" t="s">
        <v>4</v>
      </c>
      <c r="B11" s="1">
        <f>Toronto_Maple_Leafs!$D$86</f>
        <v>73</v>
      </c>
      <c r="C11" s="1">
        <f>Toronto_Maple_Leafs!$I$84</f>
        <v>31</v>
      </c>
      <c r="D11" s="1">
        <f>Toronto_Maple_Leafs!$J$84</f>
        <v>29</v>
      </c>
      <c r="E11" s="24">
        <f>Toronto_Maple_Leafs!$L$84</f>
        <v>13</v>
      </c>
      <c r="F11" s="23">
        <f t="shared" si="0"/>
        <v>75</v>
      </c>
      <c r="G11" s="25">
        <f>C11-(Toronto_Maple_Leafs!$K$84+I11)</f>
        <v>22</v>
      </c>
      <c r="H11" s="24">
        <f t="shared" si="1"/>
        <v>30</v>
      </c>
      <c r="I11" s="24">
        <f>Toronto_Maple_Leafs!$M$84</f>
        <v>1</v>
      </c>
      <c r="J11" s="23">
        <f>Toronto_Maple_Leafs!$N$84</f>
        <v>4</v>
      </c>
      <c r="K11" s="29" t="str">
        <f>Toronto_Maple_Leafs!$O$85</f>
        <v>18-12-8</v>
      </c>
      <c r="L11" s="1" t="str">
        <f>Toronto_Maple_Leafs!$R$85</f>
        <v>13-17-5</v>
      </c>
      <c r="M11" s="1" t="str">
        <f>Toronto_Maple_Leafs!$U$85</f>
        <v>7-13-4</v>
      </c>
      <c r="N11" s="1" t="str">
        <f>Toronto_Maple_Leafs!$X$85</f>
        <v>17-20-9</v>
      </c>
      <c r="O11" s="31">
        <f>Toronto_Maple_Leafs!$E$85</f>
        <v>229</v>
      </c>
      <c r="P11" s="20">
        <f>Toronto_Maple_Leafs!$F$85</f>
        <v>255</v>
      </c>
      <c r="Q11" s="30">
        <f t="shared" si="2"/>
        <v>-26</v>
      </c>
      <c r="R11" s="29" t="str">
        <f>Toronto_Maple_Leafs!$AA$85</f>
        <v>W2</v>
      </c>
      <c r="S11" s="28" t="str">
        <f>Toronto_Maple_Leafs!$AD$85</f>
        <v>4-4-2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71</v>
      </c>
      <c r="C14" s="1">
        <f>Carolina_Hurricanes!$I$84</f>
        <v>45</v>
      </c>
      <c r="D14" s="1">
        <f>Carolina_Hurricanes!$J$84</f>
        <v>20</v>
      </c>
      <c r="E14" s="20">
        <f>Carolina_Hurricanes!$L$84</f>
        <v>6</v>
      </c>
      <c r="F14" s="33">
        <f t="shared" ref="F14:F21" si="3">(C14*2)+E14</f>
        <v>96</v>
      </c>
      <c r="G14" s="20">
        <f>C14-(Carolina_Hurricanes!$K$84+I14)</f>
        <v>27</v>
      </c>
      <c r="H14" s="20">
        <f t="shared" ref="H14:H21" si="4">C14-I14</f>
        <v>40</v>
      </c>
      <c r="I14" s="20">
        <f>Carolina_Hurricanes!$M$84</f>
        <v>5</v>
      </c>
      <c r="J14" s="20">
        <f>Carolina_Hurricanes!$N$84</f>
        <v>3</v>
      </c>
      <c r="K14" s="29" t="str">
        <f>Carolina_Hurricanes!$O$85</f>
        <v>25-9-2</v>
      </c>
      <c r="L14" s="1" t="str">
        <f>Carolina_Hurricanes!$R$85</f>
        <v>20-11-4</v>
      </c>
      <c r="M14" s="1" t="str">
        <f>Carolina_Hurricanes!$U$85</f>
        <v>15-4-1</v>
      </c>
      <c r="N14" s="1" t="str">
        <f>Carolina_Hurricanes!$X$85</f>
        <v>27-11-3</v>
      </c>
      <c r="O14" s="31">
        <f>Carolina_Hurricanes!$E$85</f>
        <v>252</v>
      </c>
      <c r="P14" s="20">
        <f>Carolina_Hurricanes!$F$85</f>
        <v>211</v>
      </c>
      <c r="Q14" s="30">
        <f t="shared" ref="Q14:Q21" si="5">O14-P14</f>
        <v>41</v>
      </c>
      <c r="R14" s="29" t="str">
        <f>Carolina_Hurricanes!$AA$85</f>
        <v>L1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72</v>
      </c>
      <c r="C15" s="1">
        <f>Columbus_Blue_Jackets!$I$84</f>
        <v>38</v>
      </c>
      <c r="D15" s="1">
        <f>Columbus_Blue_Jackets!$J$84</f>
        <v>23</v>
      </c>
      <c r="E15" s="20">
        <f>Columbus_Blue_Jackets!$L$84</f>
        <v>11</v>
      </c>
      <c r="F15" s="30">
        <f t="shared" si="3"/>
        <v>87</v>
      </c>
      <c r="G15" s="20">
        <f>C15-(Columbus_Blue_Jackets!$K$84+I15)</f>
        <v>21</v>
      </c>
      <c r="H15" s="20">
        <f t="shared" si="4"/>
        <v>32</v>
      </c>
      <c r="I15" s="20">
        <f>Columbus_Blue_Jackets!$M$84</f>
        <v>6</v>
      </c>
      <c r="J15" s="20">
        <f>Columbus_Blue_Jackets!$N$84</f>
        <v>1</v>
      </c>
      <c r="K15" s="29" t="str">
        <f>Columbus_Blue_Jackets!$O$85</f>
        <v>20-8-7</v>
      </c>
      <c r="L15" s="1" t="str">
        <f>Columbus_Blue_Jackets!$R$85</f>
        <v>18-15-4</v>
      </c>
      <c r="M15" s="1" t="str">
        <f>Columbus_Blue_Jackets!$U$85</f>
        <v>11-8-4</v>
      </c>
      <c r="N15" s="1" t="str">
        <f>Columbus_Blue_Jackets!$X$85</f>
        <v>22-12-8</v>
      </c>
      <c r="O15" s="31">
        <f>Columbus_Blue_Jackets!$E$85</f>
        <v>232</v>
      </c>
      <c r="P15" s="20">
        <f>Columbus_Blue_Jackets!$F$85</f>
        <v>219</v>
      </c>
      <c r="Q15" s="30">
        <f t="shared" si="5"/>
        <v>13</v>
      </c>
      <c r="R15" s="29" t="str">
        <f>Columbus_Blue_Jackets!$AA$85</f>
        <v>L1</v>
      </c>
      <c r="S15" s="28" t="str">
        <f>Columbus_Blue_Jackets!$AD$85</f>
        <v>6-2-2</v>
      </c>
    </row>
    <row r="16" spans="1:20" x14ac:dyDescent="0.25">
      <c r="A16" s="32" t="s">
        <v>14</v>
      </c>
      <c r="B16" s="1">
        <f>New_Jersey_Devils!$D$86</f>
        <v>71</v>
      </c>
      <c r="C16" s="1">
        <f>New_Jersey_Devils!$I$84</f>
        <v>37</v>
      </c>
      <c r="D16" s="1">
        <f>New_Jersey_Devils!$J$84</f>
        <v>32</v>
      </c>
      <c r="E16" s="20">
        <f>New_Jersey_Devils!$L$84</f>
        <v>2</v>
      </c>
      <c r="F16" s="30">
        <f t="shared" si="3"/>
        <v>76</v>
      </c>
      <c r="G16" s="20">
        <f>C16-(New_Jersey_Devils!$K$84+I16)</f>
        <v>21</v>
      </c>
      <c r="H16" s="20">
        <f t="shared" si="4"/>
        <v>33</v>
      </c>
      <c r="I16" s="20">
        <f>New_Jersey_Devils!$M$84</f>
        <v>4</v>
      </c>
      <c r="J16" s="20">
        <f>New_Jersey_Devils!$N$84</f>
        <v>0</v>
      </c>
      <c r="K16" s="29" t="str">
        <f>New_Jersey_Devils!$O$85</f>
        <v>18-15-2</v>
      </c>
      <c r="L16" s="1" t="str">
        <f>New_Jersey_Devils!$R$85</f>
        <v>19-17-0</v>
      </c>
      <c r="M16" s="1" t="str">
        <f>New_Jersey_Devils!$U$85</f>
        <v>6-13-2</v>
      </c>
      <c r="N16" s="1" t="str">
        <f>New_Jersey_Devils!$X$85</f>
        <v>16-22-2</v>
      </c>
      <c r="O16" s="31">
        <f>New_Jersey_Devils!$E$85</f>
        <v>197</v>
      </c>
      <c r="P16" s="20">
        <f>New_Jersey_Devils!$F$85</f>
        <v>215</v>
      </c>
      <c r="Q16" s="30">
        <f t="shared" si="5"/>
        <v>-18</v>
      </c>
      <c r="R16" s="29" t="str">
        <f>New_Jersey_Devils!$AA$85</f>
        <v>W2</v>
      </c>
      <c r="S16" s="28" t="str">
        <f>New_Jersey_Devils!$AD$85</f>
        <v>7-3-0</v>
      </c>
    </row>
    <row r="17" spans="1:19" x14ac:dyDescent="0.25">
      <c r="A17" s="32" t="s">
        <v>13</v>
      </c>
      <c r="B17" s="1">
        <f>New_York_Islanders!$D$86</f>
        <v>73</v>
      </c>
      <c r="C17" s="1">
        <f>New_York_Islanders!$I$84</f>
        <v>41</v>
      </c>
      <c r="D17" s="1">
        <f>New_York_Islanders!$J$84</f>
        <v>27</v>
      </c>
      <c r="E17" s="20">
        <f>New_York_Islanders!$L$84</f>
        <v>5</v>
      </c>
      <c r="F17" s="30">
        <f t="shared" si="3"/>
        <v>87</v>
      </c>
      <c r="G17" s="20">
        <f>C17-(New_York_Islanders!$K$84+I17)</f>
        <v>23</v>
      </c>
      <c r="H17" s="20">
        <f t="shared" si="4"/>
        <v>37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20-12-2</v>
      </c>
      <c r="L17" s="1" t="str">
        <f>New_York_Islanders!$R$85</f>
        <v>21-15-3</v>
      </c>
      <c r="M17" s="1" t="str">
        <f>New_York_Islanders!$U$85</f>
        <v>14-6-2</v>
      </c>
      <c r="N17" s="1" t="str">
        <f>New_York_Islanders!$X$85</f>
        <v>24-13-4</v>
      </c>
      <c r="O17" s="31">
        <f>New_York_Islanders!$E$85</f>
        <v>211</v>
      </c>
      <c r="P17" s="20">
        <f>New_York_Islanders!$F$85</f>
        <v>207</v>
      </c>
      <c r="Q17" s="30">
        <f t="shared" si="5"/>
        <v>4</v>
      </c>
      <c r="R17" s="29" t="str">
        <f>New_York_Islanders!$AA$85</f>
        <v>W1</v>
      </c>
      <c r="S17" s="28" t="str">
        <f>New_York_Islanders!$AD$85</f>
        <v>6-4-0</v>
      </c>
    </row>
    <row r="18" spans="1:19" x14ac:dyDescent="0.25">
      <c r="A18" s="32" t="s">
        <v>12</v>
      </c>
      <c r="B18" s="1">
        <f>New_York_Rangers!$D$86</f>
        <v>73</v>
      </c>
      <c r="C18" s="1">
        <f>New_York_Rangers!$I$84</f>
        <v>29</v>
      </c>
      <c r="D18" s="1">
        <f>New_York_Rangers!$J$84</f>
        <v>35</v>
      </c>
      <c r="E18" s="20">
        <f>New_York_Rangers!$L$84</f>
        <v>9</v>
      </c>
      <c r="F18" s="30">
        <f t="shared" si="3"/>
        <v>67</v>
      </c>
      <c r="G18" s="20">
        <f>C18-(New_York_Rangers!$K$84+I18)</f>
        <v>17</v>
      </c>
      <c r="H18" s="20">
        <f t="shared" si="4"/>
        <v>26</v>
      </c>
      <c r="I18" s="20">
        <f>New_York_Rangers!$M$84</f>
        <v>3</v>
      </c>
      <c r="J18" s="20">
        <f>New_York_Rangers!$N$84</f>
        <v>1</v>
      </c>
      <c r="K18" s="29" t="str">
        <f>New_York_Rangers!$O$85</f>
        <v>11-18-7</v>
      </c>
      <c r="L18" s="1" t="str">
        <f>New_York_Rangers!$R$85</f>
        <v>18-17-2</v>
      </c>
      <c r="M18" s="1" t="str">
        <f>New_York_Rangers!$U$85</f>
        <v>8-13-3</v>
      </c>
      <c r="N18" s="1" t="str">
        <f>New_York_Rangers!$X$85</f>
        <v>18-20-4</v>
      </c>
      <c r="O18" s="31">
        <f>New_York_Rangers!$E$85</f>
        <v>208</v>
      </c>
      <c r="P18" s="20">
        <f>New_York_Rangers!$F$85</f>
        <v>231</v>
      </c>
      <c r="Q18" s="30">
        <f t="shared" si="5"/>
        <v>-23</v>
      </c>
      <c r="R18" s="29" t="str">
        <f>New_York_Rangers!$AA$85</f>
        <v>W1</v>
      </c>
      <c r="S18" s="28" t="str">
        <f>New_York_Rangers!$AD$85</f>
        <v>4-5-1</v>
      </c>
    </row>
    <row r="19" spans="1:19" x14ac:dyDescent="0.25">
      <c r="A19" s="32" t="s">
        <v>10</v>
      </c>
      <c r="B19" s="1">
        <f>Philadelphia_Flyers!$D$86</f>
        <v>71</v>
      </c>
      <c r="C19" s="1">
        <f>Philadelphia_Flyers!$I$84</f>
        <v>35</v>
      </c>
      <c r="D19" s="1">
        <f>Philadelphia_Flyers!$J$84</f>
        <v>24</v>
      </c>
      <c r="E19" s="20">
        <f>Philadelphia_Flyers!$L$84</f>
        <v>12</v>
      </c>
      <c r="F19" s="30">
        <f t="shared" si="3"/>
        <v>82</v>
      </c>
      <c r="G19" s="20">
        <f>C19-(Philadelphia_Flyers!$K$84+I19)</f>
        <v>13</v>
      </c>
      <c r="H19" s="20">
        <f t="shared" si="4"/>
        <v>26</v>
      </c>
      <c r="I19" s="20">
        <f>Philadelphia_Flyers!$M$84</f>
        <v>9</v>
      </c>
      <c r="J19" s="20">
        <f>Philadelphia_Flyers!$N$84</f>
        <v>4</v>
      </c>
      <c r="K19" s="29" t="str">
        <f>Philadelphia_Flyers!$O$85</f>
        <v>16-12-8</v>
      </c>
      <c r="L19" s="1" t="str">
        <f>Philadelphia_Flyers!$R$85</f>
        <v>19-12-4</v>
      </c>
      <c r="M19" s="1" t="str">
        <f>Philadelphia_Flyers!$U$85</f>
        <v>9-8-5</v>
      </c>
      <c r="N19" s="1" t="str">
        <f>Philadelphia_Flyers!$X$85</f>
        <v>16-17-8</v>
      </c>
      <c r="O19" s="31">
        <f>Philadelphia_Flyers!$E$85</f>
        <v>209</v>
      </c>
      <c r="P19" s="20">
        <f>Philadelphia_Flyers!$F$85</f>
        <v>215</v>
      </c>
      <c r="Q19" s="30">
        <f t="shared" si="5"/>
        <v>-6</v>
      </c>
      <c r="R19" s="29" t="str">
        <f>Philadelphia_Flyers!$AA$85</f>
        <v>W1</v>
      </c>
      <c r="S19" s="28" t="str">
        <f>Philadelphia_Flyers!$AD$85</f>
        <v>7-2-1</v>
      </c>
    </row>
    <row r="20" spans="1:19" x14ac:dyDescent="0.25">
      <c r="A20" s="32" t="s">
        <v>9</v>
      </c>
      <c r="B20" s="1">
        <f>Pittsburgh_Penguins!$D$86</f>
        <v>72</v>
      </c>
      <c r="C20" s="1">
        <f>Pittsburgh_Penguins!$I$84</f>
        <v>36</v>
      </c>
      <c r="D20" s="1">
        <f>Pittsburgh_Penguins!$J$84</f>
        <v>20</v>
      </c>
      <c r="E20" s="20">
        <f>Pittsburgh_Penguins!$L$84</f>
        <v>16</v>
      </c>
      <c r="F20" s="30">
        <f t="shared" si="3"/>
        <v>88</v>
      </c>
      <c r="G20" s="20">
        <f>C20-(Pittsburgh_Penguins!$K$84+I20)</f>
        <v>26</v>
      </c>
      <c r="H20" s="20">
        <f t="shared" si="4"/>
        <v>33</v>
      </c>
      <c r="I20" s="20">
        <f>Pittsburgh_Penguins!$M$84</f>
        <v>3</v>
      </c>
      <c r="J20" s="20">
        <f>Pittsburgh_Penguins!$N$84</f>
        <v>10</v>
      </c>
      <c r="K20" s="29" t="str">
        <f>Pittsburgh_Penguins!$O$85</f>
        <v>17-11-9</v>
      </c>
      <c r="L20" s="1" t="str">
        <f>Pittsburgh_Penguins!$R$85</f>
        <v>19-9-7</v>
      </c>
      <c r="M20" s="1" t="str">
        <f>Pittsburgh_Penguins!$U$85</f>
        <v>11-2-9</v>
      </c>
      <c r="N20" s="1" t="str">
        <f>Pittsburgh_Penguins!$X$85</f>
        <v>20-12-10</v>
      </c>
      <c r="O20" s="31">
        <f>Pittsburgh_Penguins!$E$85</f>
        <v>247</v>
      </c>
      <c r="P20" s="20">
        <f>Pittsburgh_Penguins!$F$85</f>
        <v>228</v>
      </c>
      <c r="Q20" s="30">
        <f t="shared" si="5"/>
        <v>19</v>
      </c>
      <c r="R20" s="29" t="str">
        <f>Pittsburgh_Penguins!$AA$85</f>
        <v>W1</v>
      </c>
      <c r="S20" s="28" t="str">
        <f>Pittsburgh_Penguins!$AD$85</f>
        <v>5-3-2</v>
      </c>
    </row>
    <row r="21" spans="1:19" ht="15.75" thickBot="1" x14ac:dyDescent="0.3">
      <c r="A21" s="27" t="s">
        <v>1</v>
      </c>
      <c r="B21" s="26">
        <f>Washington_Capitals!$D$86</f>
        <v>73</v>
      </c>
      <c r="C21" s="26">
        <f>Washington_Capitals!$I$84</f>
        <v>36</v>
      </c>
      <c r="D21" s="26">
        <f>Washington_Capitals!$J$84</f>
        <v>28</v>
      </c>
      <c r="E21" s="24">
        <f>Washington_Capitals!$L$84</f>
        <v>9</v>
      </c>
      <c r="F21" s="23">
        <f t="shared" si="3"/>
        <v>81</v>
      </c>
      <c r="G21" s="24">
        <f>C21-(Washington_Capitals!$K$84+I21)</f>
        <v>30</v>
      </c>
      <c r="H21" s="24">
        <f t="shared" si="4"/>
        <v>35</v>
      </c>
      <c r="I21" s="24">
        <f>Washington_Capitals!$M$84</f>
        <v>1</v>
      </c>
      <c r="J21" s="24">
        <f>Washington_Capitals!$N$84</f>
        <v>6</v>
      </c>
      <c r="K21" s="22" t="str">
        <f>Washington_Capitals!$O$85</f>
        <v>22-11-5</v>
      </c>
      <c r="L21" s="26" t="str">
        <f>Washington_Capitals!$R$85</f>
        <v>14-17-4</v>
      </c>
      <c r="M21" s="26" t="str">
        <f>Washington_Capitals!$U$85</f>
        <v>13-5-2</v>
      </c>
      <c r="N21" s="26" t="str">
        <f>Washington_Capitals!$X$85</f>
        <v>21-16-5</v>
      </c>
      <c r="O21" s="25">
        <f>Washington_Capitals!$E$85</f>
        <v>227</v>
      </c>
      <c r="P21" s="24">
        <f>Washington_Capitals!$F$85</f>
        <v>215</v>
      </c>
      <c r="Q21" s="23">
        <f t="shared" si="5"/>
        <v>12</v>
      </c>
      <c r="R21" s="22" t="str">
        <f>Washington_Capitals!$AA$85</f>
        <v>W1</v>
      </c>
      <c r="S21" s="21" t="str">
        <f>Washington_Capitals!$AD$85</f>
        <v>5-3-2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73</v>
      </c>
      <c r="C25" s="1">
        <f>Chicago_Blackhawks!$I$84</f>
        <v>27</v>
      </c>
      <c r="D25" s="1">
        <f>Chicago_Blackhawks!$J$84</f>
        <v>33</v>
      </c>
      <c r="E25" s="20">
        <f>Chicago_Blackhawks!$L$84</f>
        <v>13</v>
      </c>
      <c r="F25" s="30">
        <f t="shared" ref="F25:F31" si="6">(C25*2)+E25</f>
        <v>67</v>
      </c>
      <c r="G25" s="20">
        <f>C25-(Chicago_Blackhawks!$K$84+I25)</f>
        <v>17</v>
      </c>
      <c r="H25" s="20">
        <f t="shared" ref="H25:H31" si="7">C25-I25</f>
        <v>24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13-16-7</v>
      </c>
      <c r="L25" s="1" t="str">
        <f>Chicago_Blackhawks!$R$85</f>
        <v>14-17-6</v>
      </c>
      <c r="M25" s="1" t="str">
        <f>Chicago_Blackhawks!$U$85</f>
        <v>11-7-6</v>
      </c>
      <c r="N25" s="1" t="str">
        <f>Chicago_Blackhawks!$X$85</f>
        <v>19-16-9</v>
      </c>
      <c r="O25" s="31">
        <f>Chicago_Blackhawks!$E$85</f>
        <v>189</v>
      </c>
      <c r="P25" s="20">
        <f>Chicago_Blackhawks!$F$85</f>
        <v>239</v>
      </c>
      <c r="Q25" s="30">
        <f t="shared" ref="Q25:Q31" si="8">O25-P25</f>
        <v>-50</v>
      </c>
      <c r="R25" s="29" t="str">
        <f>Chicago_Blackhawks!$AA$85</f>
        <v>L2</v>
      </c>
      <c r="S25" s="28" t="str">
        <f>Chicago_Blackhawks!$AD$85</f>
        <v>4-4-2</v>
      </c>
    </row>
    <row r="26" spans="1:19" x14ac:dyDescent="0.25">
      <c r="A26" s="32" t="s">
        <v>24</v>
      </c>
      <c r="B26" s="1">
        <f>Colorado_Avalanche!$D$86</f>
        <v>71</v>
      </c>
      <c r="C26" s="1">
        <f>Colorado_Avalanche!$I$84</f>
        <v>48</v>
      </c>
      <c r="D26" s="1">
        <f>Colorado_Avalanche!$J$84</f>
        <v>13</v>
      </c>
      <c r="E26" s="20">
        <f>Colorado_Avalanche!$L$84</f>
        <v>10</v>
      </c>
      <c r="F26" s="30">
        <f t="shared" si="6"/>
        <v>106</v>
      </c>
      <c r="G26" s="20">
        <f>C26-(Colorado_Avalanche!$K$84+I26)</f>
        <v>39</v>
      </c>
      <c r="H26" s="20">
        <f t="shared" si="7"/>
        <v>45</v>
      </c>
      <c r="I26" s="20">
        <f>Colorado_Avalanche!$M$84</f>
        <v>3</v>
      </c>
      <c r="J26" s="20">
        <f>Colorado_Avalanche!$N$84</f>
        <v>6</v>
      </c>
      <c r="K26" s="29" t="str">
        <f>Colorado_Avalanche!$O$85</f>
        <v>23-6-5</v>
      </c>
      <c r="L26" s="1" t="str">
        <f>Colorado_Avalanche!$R$85</f>
        <v>25-7-5</v>
      </c>
      <c r="M26" s="1" t="str">
        <f>Colorado_Avalanche!$U$85</f>
        <v>14-3-5</v>
      </c>
      <c r="N26" s="1" t="str">
        <f>Colorado_Avalanche!$X$85</f>
        <v>28-4-7</v>
      </c>
      <c r="O26" s="31">
        <f>Colorado_Avalanche!$E$85</f>
        <v>266</v>
      </c>
      <c r="P26" s="20">
        <f>Colorado_Avalanche!$F$85</f>
        <v>179</v>
      </c>
      <c r="Q26" s="30">
        <f t="shared" si="8"/>
        <v>87</v>
      </c>
      <c r="R26" s="29" t="str">
        <f>Colorado_Avalanche!$AA$85</f>
        <v>W4</v>
      </c>
      <c r="S26" s="28" t="str">
        <f>Colorado_Avalanche!$AD$85</f>
        <v>6-3-1</v>
      </c>
    </row>
    <row r="27" spans="1:19" x14ac:dyDescent="0.25">
      <c r="A27" s="32" t="s">
        <v>22</v>
      </c>
      <c r="B27" s="1">
        <f>Dallas_Stars!$D$86</f>
        <v>72</v>
      </c>
      <c r="C27" s="1">
        <f>Dallas_Stars!$I$84</f>
        <v>43</v>
      </c>
      <c r="D27" s="1">
        <f>Dallas_Stars!$J$84</f>
        <v>18</v>
      </c>
      <c r="E27" s="20">
        <f>Dallas_Stars!$L$84</f>
        <v>11</v>
      </c>
      <c r="F27" s="30">
        <f t="shared" si="6"/>
        <v>97</v>
      </c>
      <c r="G27" s="20">
        <f>C27-(Dallas_Stars!$K$84+I27)</f>
        <v>28</v>
      </c>
      <c r="H27" s="20">
        <f t="shared" si="7"/>
        <v>38</v>
      </c>
      <c r="I27" s="20">
        <f>Dallas_Stars!$M$84</f>
        <v>5</v>
      </c>
      <c r="J27" s="20">
        <f>Dallas_Stars!$N$84</f>
        <v>4</v>
      </c>
      <c r="K27" s="29" t="str">
        <f>Dallas_Stars!$O$85</f>
        <v>22-10-4</v>
      </c>
      <c r="L27" s="1" t="str">
        <f>Dallas_Stars!$R$85</f>
        <v>21-8-7</v>
      </c>
      <c r="M27" s="1" t="str">
        <f>Dallas_Stars!$U$85</f>
        <v>15-5-3</v>
      </c>
      <c r="N27" s="1" t="str">
        <f>Dallas_Stars!$X$85</f>
        <v>31-9-6</v>
      </c>
      <c r="O27" s="31">
        <f>Dallas_Stars!$E$85</f>
        <v>245</v>
      </c>
      <c r="P27" s="20">
        <f>Dallas_Stars!$F$85</f>
        <v>198</v>
      </c>
      <c r="Q27" s="30">
        <f t="shared" si="8"/>
        <v>47</v>
      </c>
      <c r="R27" s="29" t="str">
        <f>Dallas_Stars!$AA$85</f>
        <v>L4</v>
      </c>
      <c r="S27" s="28" t="str">
        <f>Dallas_Stars!$AD$85</f>
        <v>5-4-1</v>
      </c>
    </row>
    <row r="28" spans="1:19" x14ac:dyDescent="0.25">
      <c r="A28" s="32" t="s">
        <v>17</v>
      </c>
      <c r="B28" s="1">
        <f>Minnesota_Wild!$D$86</f>
        <v>73</v>
      </c>
      <c r="C28" s="1">
        <f>Minnesota_Wild!$I$84</f>
        <v>41</v>
      </c>
      <c r="D28" s="1">
        <f>Minnesota_Wild!$J$84</f>
        <v>20</v>
      </c>
      <c r="E28" s="20">
        <f>Minnesota_Wild!$L$84</f>
        <v>12</v>
      </c>
      <c r="F28" s="30">
        <f t="shared" si="6"/>
        <v>94</v>
      </c>
      <c r="G28" s="20">
        <f>C28-(Minnesota_Wild!$K$84+I28)</f>
        <v>22</v>
      </c>
      <c r="H28" s="20">
        <f t="shared" si="7"/>
        <v>37</v>
      </c>
      <c r="I28" s="20">
        <f>Minnesota_Wild!$M$84</f>
        <v>4</v>
      </c>
      <c r="J28" s="20">
        <f>Minnesota_Wild!$N$84</f>
        <v>5</v>
      </c>
      <c r="K28" s="29" t="str">
        <f>Minnesota_Wild!$O$85</f>
        <v>20-10-8</v>
      </c>
      <c r="L28" s="1" t="str">
        <f>Minnesota_Wild!$R$85</f>
        <v>21-10-4</v>
      </c>
      <c r="M28" s="1" t="str">
        <f>Minnesota_Wild!$U$85</f>
        <v>13-7-3</v>
      </c>
      <c r="N28" s="1" t="str">
        <f>Minnesota_Wild!$X$85</f>
        <v>27-10-7</v>
      </c>
      <c r="O28" s="31">
        <f>Minnesota_Wild!$E$85</f>
        <v>239</v>
      </c>
      <c r="P28" s="20">
        <f>Minnesota_Wild!$F$85</f>
        <v>210</v>
      </c>
      <c r="Q28" s="30">
        <f t="shared" si="8"/>
        <v>29</v>
      </c>
      <c r="R28" s="29" t="str">
        <f>Minnesota_Wild!$AA$85</f>
        <v>W1</v>
      </c>
      <c r="S28" s="28" t="str">
        <f>Minnesota_Wild!$AD$85</f>
        <v>4-4-2</v>
      </c>
    </row>
    <row r="29" spans="1:19" x14ac:dyDescent="0.25">
      <c r="A29" s="32" t="s">
        <v>15</v>
      </c>
      <c r="B29" s="1">
        <f>Nashville_Predators!$D$86</f>
        <v>72</v>
      </c>
      <c r="C29" s="1">
        <f>Nashville_Predators!$I$84</f>
        <v>34</v>
      </c>
      <c r="D29" s="1">
        <f>Nashville_Predators!$J$84</f>
        <v>29</v>
      </c>
      <c r="E29" s="20">
        <f>Nashville_Predators!$L$84</f>
        <v>9</v>
      </c>
      <c r="F29" s="30">
        <f t="shared" si="6"/>
        <v>77</v>
      </c>
      <c r="G29" s="20">
        <f>C29-(Nashville_Predators!$K$84+I29)</f>
        <v>21</v>
      </c>
      <c r="H29" s="20">
        <f t="shared" si="7"/>
        <v>30</v>
      </c>
      <c r="I29" s="20">
        <f>Nashville_Predators!$M$84</f>
        <v>4</v>
      </c>
      <c r="J29" s="20">
        <f>Nashville_Predators!$N$84</f>
        <v>1</v>
      </c>
      <c r="K29" s="29" t="str">
        <f>Nashville_Predators!$O$85</f>
        <v>20-15-3</v>
      </c>
      <c r="L29" s="1" t="str">
        <f>Nashville_Predators!$R$85</f>
        <v>14-14-6</v>
      </c>
      <c r="M29" s="1" t="str">
        <f>Nashville_Predators!$U$85</f>
        <v>11-9-4</v>
      </c>
      <c r="N29" s="1" t="str">
        <f>Nashville_Predators!$X$85</f>
        <v>22-14-6</v>
      </c>
      <c r="O29" s="31">
        <f>Nashville_Predators!$E$85</f>
        <v>217</v>
      </c>
      <c r="P29" s="20">
        <f>Nashville_Predators!$F$85</f>
        <v>239</v>
      </c>
      <c r="Q29" s="30">
        <f t="shared" si="8"/>
        <v>-22</v>
      </c>
      <c r="R29" s="29" t="str">
        <f>Nashville_Predators!$AA$85</f>
        <v>L1</v>
      </c>
      <c r="S29" s="28" t="str">
        <f>Nashville_Predators!$AD$85</f>
        <v>6-3-1</v>
      </c>
    </row>
    <row r="30" spans="1:19" x14ac:dyDescent="0.25">
      <c r="A30" s="32" t="s">
        <v>6</v>
      </c>
      <c r="B30" s="1">
        <f>St_Louis_Blues!$D$86</f>
        <v>71</v>
      </c>
      <c r="C30" s="1">
        <f>St_Louis_Blues!$I$84</f>
        <v>30</v>
      </c>
      <c r="D30" s="1">
        <f>St_Louis_Blues!$J$84</f>
        <v>30</v>
      </c>
      <c r="E30" s="20">
        <f>St_Louis_Blues!$L$84</f>
        <v>11</v>
      </c>
      <c r="F30" s="30">
        <f t="shared" si="6"/>
        <v>71</v>
      </c>
      <c r="G30" s="20">
        <f>C30-(St_Louis_Blues!$K$84+I30)</f>
        <v>25</v>
      </c>
      <c r="H30" s="20">
        <f t="shared" si="7"/>
        <v>29</v>
      </c>
      <c r="I30" s="20">
        <f>St_Louis_Blues!$M$84</f>
        <v>1</v>
      </c>
      <c r="J30" s="20">
        <f>St_Louis_Blues!$N$84</f>
        <v>4</v>
      </c>
      <c r="K30" s="29" t="str">
        <f>St_Louis_Blues!$O$85</f>
        <v>17-12-7</v>
      </c>
      <c r="L30" s="1" t="str">
        <f>St_Louis_Blues!$R$85</f>
        <v>13-18-4</v>
      </c>
      <c r="M30" s="1" t="str">
        <f>St_Louis_Blues!$U$85</f>
        <v>6-14-0</v>
      </c>
      <c r="N30" s="1" t="str">
        <f>St_Louis_Blues!$X$85</f>
        <v>18-18-5</v>
      </c>
      <c r="O30" s="31">
        <f>St_Louis_Blues!$E$85</f>
        <v>186</v>
      </c>
      <c r="P30" s="20">
        <f>St_Louis_Blues!$F$85</f>
        <v>226</v>
      </c>
      <c r="Q30" s="30">
        <f t="shared" si="8"/>
        <v>-40</v>
      </c>
      <c r="R30" s="29" t="str">
        <f>St_Louis_Blues!$AA$85</f>
        <v>W3</v>
      </c>
      <c r="S30" s="28" t="str">
        <f>St_Louis_Blues!$AD$85</f>
        <v>7-1-2</v>
      </c>
    </row>
    <row r="31" spans="1:19" x14ac:dyDescent="0.25">
      <c r="A31" s="32" t="s">
        <v>95</v>
      </c>
      <c r="B31" s="1">
        <f>Utah_Mammoth!$D$86</f>
        <v>73</v>
      </c>
      <c r="C31" s="1">
        <f>Utah_Mammoth!$I$84</f>
        <v>37</v>
      </c>
      <c r="D31" s="1">
        <f>Utah_Mammoth!$J$84</f>
        <v>30</v>
      </c>
      <c r="E31" s="20">
        <f>Utah_Mammoth!$L$84</f>
        <v>6</v>
      </c>
      <c r="F31" s="30">
        <f t="shared" si="6"/>
        <v>80</v>
      </c>
      <c r="G31" s="20">
        <f>C31-(Utah_Mammoth!$K$84+I31)</f>
        <v>28</v>
      </c>
      <c r="H31" s="20">
        <f t="shared" si="7"/>
        <v>37</v>
      </c>
      <c r="I31" s="20">
        <f>Utah_Mammoth!$M$84</f>
        <v>0</v>
      </c>
      <c r="J31" s="20">
        <f>Utah_Mammoth!$N$84</f>
        <v>0</v>
      </c>
      <c r="K31" s="29" t="str">
        <f>Utah_Mammoth!$O$85</f>
        <v>19-14-3</v>
      </c>
      <c r="L31" s="1" t="str">
        <f>Utah_Mammoth!$R$85</f>
        <v>18-16-3</v>
      </c>
      <c r="M31" s="1" t="str">
        <f>Utah_Mammoth!$U$85</f>
        <v>11-10-2</v>
      </c>
      <c r="N31" s="1" t="str">
        <f>Utah_Mammoth!$X$85</f>
        <v>21-17-4</v>
      </c>
      <c r="O31" s="31">
        <f>Utah_Mammoth!$E$85</f>
        <v>229</v>
      </c>
      <c r="P31" s="20">
        <f>Utah_Mammoth!$F$85</f>
        <v>210</v>
      </c>
      <c r="Q31" s="30">
        <f t="shared" si="8"/>
        <v>19</v>
      </c>
      <c r="R31" s="29" t="str">
        <f>Utah_Mammoth!$AA$85</f>
        <v>L2</v>
      </c>
      <c r="S31" s="28" t="str">
        <f>Utah_Mammoth!$AD$85</f>
        <v>3-5-2</v>
      </c>
    </row>
    <row r="32" spans="1:19" ht="15.75" thickBot="1" x14ac:dyDescent="0.3">
      <c r="A32" s="32" t="s">
        <v>0</v>
      </c>
      <c r="B32" s="1">
        <f>Winnipeg_Jets!$D$86</f>
        <v>72</v>
      </c>
      <c r="C32" s="1">
        <f>Winnipeg_Jets!$I$84</f>
        <v>30</v>
      </c>
      <c r="D32" s="1">
        <f>Winnipeg_Jets!$J$84</f>
        <v>30</v>
      </c>
      <c r="E32" s="20">
        <f>Winnipeg_Jets!$L$84</f>
        <v>12</v>
      </c>
      <c r="F32" s="23">
        <f t="shared" ref="F32" si="9">(C32*2)+E32</f>
        <v>72</v>
      </c>
      <c r="G32" s="20">
        <f>C32-(Winnipeg_Jets!$K$84+I32)</f>
        <v>22</v>
      </c>
      <c r="H32" s="20">
        <f t="shared" ref="H32" si="10">C32-I32</f>
        <v>28</v>
      </c>
      <c r="I32" s="20">
        <f>Winnipeg_Jets!$M$84</f>
        <v>2</v>
      </c>
      <c r="J32" s="20">
        <f>Winnipeg_Jets!$N$84</f>
        <v>4</v>
      </c>
      <c r="K32" s="29" t="str">
        <f>Winnipeg_Jets!$O$85</f>
        <v>18-14-6</v>
      </c>
      <c r="L32" s="1" t="str">
        <f>Winnipeg_Jets!$R$85</f>
        <v>12-16-6</v>
      </c>
      <c r="M32" s="1" t="str">
        <f>Winnipeg_Jets!$U$85</f>
        <v>1-1-1</v>
      </c>
      <c r="N32" s="1" t="str">
        <f>Winnipeg_Jets!$X$85</f>
        <v>18-17-7</v>
      </c>
      <c r="O32" s="31">
        <f>Winnipeg_Jets!$E$85</f>
        <v>205</v>
      </c>
      <c r="P32" s="20">
        <f>Winnipeg_Jets!$F$85</f>
        <v>223</v>
      </c>
      <c r="Q32" s="30">
        <f t="shared" ref="Q32" si="11">O32-P32</f>
        <v>-18</v>
      </c>
      <c r="R32" s="29" t="str">
        <f>Winnipeg_Jets!$AA$85</f>
        <v>L1</v>
      </c>
      <c r="S32" s="28" t="str">
        <f>Winnipeg_Jets!$AD$85</f>
        <v>4-4-2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72</v>
      </c>
      <c r="C35" s="1">
        <f>Anaheim_Ducks!$I$84</f>
        <v>41</v>
      </c>
      <c r="D35" s="1">
        <f>Anaheim_Ducks!$J$84</f>
        <v>27</v>
      </c>
      <c r="E35" s="20">
        <f>Anaheim_Ducks!$L$84</f>
        <v>4</v>
      </c>
      <c r="F35" s="33">
        <f t="shared" ref="F35:F42" si="12">(C35*2)+E35</f>
        <v>86</v>
      </c>
      <c r="G35" s="20">
        <f>C35-(Anaheim_Ducks!$K$84+I35)</f>
        <v>16</v>
      </c>
      <c r="H35" s="20">
        <f t="shared" ref="H35:H42" si="13">C35-I35</f>
        <v>33</v>
      </c>
      <c r="I35" s="20">
        <f>Anaheim_Ducks!$M$84</f>
        <v>8</v>
      </c>
      <c r="J35" s="20">
        <f>Anaheim_Ducks!$N$84</f>
        <v>0</v>
      </c>
      <c r="K35" s="29" t="str">
        <f>Anaheim_Ducks!$O$85</f>
        <v>23-10-2</v>
      </c>
      <c r="L35" s="1" t="str">
        <f>Anaheim_Ducks!$R$85</f>
        <v>18-17-2</v>
      </c>
      <c r="M35" s="1" t="str">
        <f>Anaheim_Ducks!$U$85</f>
        <v>14-7-0</v>
      </c>
      <c r="N35" s="1" t="str">
        <f>Anaheim_Ducks!$X$85</f>
        <v>25-15-1</v>
      </c>
      <c r="O35" s="31">
        <f>Anaheim_Ducks!$E$85</f>
        <v>243</v>
      </c>
      <c r="P35" s="20">
        <f>Anaheim_Ducks!$F$85</f>
        <v>247</v>
      </c>
      <c r="Q35" s="30">
        <f t="shared" ref="Q35:Q42" si="14">O35-P35</f>
        <v>-4</v>
      </c>
      <c r="R35" s="29" t="str">
        <f>Anaheim_Ducks!$AA$85</f>
        <v>W4</v>
      </c>
      <c r="S35" s="28" t="str">
        <f>Anaheim_Ducks!$AD$85</f>
        <v>6-3-1</v>
      </c>
    </row>
    <row r="36" spans="1:19" x14ac:dyDescent="0.25">
      <c r="A36" s="32" t="s">
        <v>27</v>
      </c>
      <c r="B36" s="1">
        <f>Calgary_Flames!$D$86</f>
        <v>72</v>
      </c>
      <c r="C36" s="1">
        <f>Calgary_Flames!$I$84</f>
        <v>30</v>
      </c>
      <c r="D36" s="1">
        <f>Calgary_Flames!$J$84</f>
        <v>34</v>
      </c>
      <c r="E36" s="20">
        <f>Calgary_Flames!$L$84</f>
        <v>8</v>
      </c>
      <c r="F36" s="30">
        <f t="shared" si="12"/>
        <v>68</v>
      </c>
      <c r="G36" s="20">
        <f>C36-(Calgary_Flames!$K$84+I36)</f>
        <v>19</v>
      </c>
      <c r="H36" s="20">
        <f t="shared" si="13"/>
        <v>26</v>
      </c>
      <c r="I36" s="20">
        <f>Calgary_Flames!$M$84</f>
        <v>4</v>
      </c>
      <c r="J36" s="20">
        <f>Calgary_Flames!$N$84</f>
        <v>3</v>
      </c>
      <c r="K36" s="29" t="str">
        <f>Calgary_Flames!$O$85</f>
        <v>20-12-5</v>
      </c>
      <c r="L36" s="1" t="str">
        <f>Calgary_Flames!$R$85</f>
        <v>10-22-3</v>
      </c>
      <c r="M36" s="1" t="str">
        <f>Calgary_Flames!$U$85</f>
        <v>11-7-3</v>
      </c>
      <c r="N36" s="1" t="str">
        <f>Calgary_Flames!$X$85</f>
        <v>16-20-4</v>
      </c>
      <c r="O36" s="31">
        <f>Calgary_Flames!$E$85</f>
        <v>182</v>
      </c>
      <c r="P36" s="20">
        <f>Calgary_Flames!$F$85</f>
        <v>222</v>
      </c>
      <c r="Q36" s="30">
        <f t="shared" si="14"/>
        <v>-40</v>
      </c>
      <c r="R36" s="29" t="str">
        <f>Calgary_Flames!$AA$85</f>
        <v>L1</v>
      </c>
      <c r="S36" s="28" t="str">
        <f>Calgary_Flames!$AD$85</f>
        <v>5-4-1</v>
      </c>
    </row>
    <row r="37" spans="1:19" x14ac:dyDescent="0.25">
      <c r="A37" s="32" t="s">
        <v>20</v>
      </c>
      <c r="B37" s="1">
        <f>Edmonton_Oilers!$D$86</f>
        <v>73</v>
      </c>
      <c r="C37" s="1">
        <f>Edmonton_Oilers!$I$84</f>
        <v>36</v>
      </c>
      <c r="D37" s="1">
        <f>Edmonton_Oilers!$J$84</f>
        <v>28</v>
      </c>
      <c r="E37" s="20">
        <f>Edmonton_Oilers!$L$84</f>
        <v>9</v>
      </c>
      <c r="F37" s="30">
        <f t="shared" si="12"/>
        <v>81</v>
      </c>
      <c r="G37" s="20">
        <f>C37-(Edmonton_Oilers!$K$84+I37)</f>
        <v>27</v>
      </c>
      <c r="H37" s="20">
        <f t="shared" si="13"/>
        <v>36</v>
      </c>
      <c r="I37" s="20">
        <f>Edmonton_Oilers!$M$84</f>
        <v>0</v>
      </c>
      <c r="J37" s="20">
        <f>Edmonton_Oilers!$N$84</f>
        <v>3</v>
      </c>
      <c r="K37" s="29" t="str">
        <f>Edmonton_Oilers!$O$85</f>
        <v>18-13-4</v>
      </c>
      <c r="L37" s="1" t="str">
        <f>Edmonton_Oilers!$R$85</f>
        <v>18-15-5</v>
      </c>
      <c r="M37" s="1" t="str">
        <f>Edmonton_Oilers!$U$85</f>
        <v>12-5-3</v>
      </c>
      <c r="N37" s="1" t="str">
        <f>Edmonton_Oilers!$X$85</f>
        <v>23-12-6</v>
      </c>
      <c r="O37" s="31">
        <f>Edmonton_Oilers!$E$85</f>
        <v>254</v>
      </c>
      <c r="P37" s="20">
        <f>Edmonton_Oilers!$F$85</f>
        <v>249</v>
      </c>
      <c r="Q37" s="30">
        <f t="shared" si="14"/>
        <v>5</v>
      </c>
      <c r="R37" s="29" t="str">
        <f>Edmonton_Oilers!$AA$85</f>
        <v>W2</v>
      </c>
      <c r="S37" s="28" t="str">
        <f>Edmonton_Oilers!$AD$85</f>
        <v>6-3-1</v>
      </c>
    </row>
    <row r="38" spans="1:19" x14ac:dyDescent="0.25">
      <c r="A38" s="32" t="s">
        <v>18</v>
      </c>
      <c r="B38" s="1">
        <f>Los_Angeles_Kings!$D$86</f>
        <v>72</v>
      </c>
      <c r="C38" s="1">
        <f>Los_Angeles_Kings!$I$84</f>
        <v>29</v>
      </c>
      <c r="D38" s="1">
        <f>Los_Angeles_Kings!$J$84</f>
        <v>25</v>
      </c>
      <c r="E38" s="20">
        <f>Los_Angeles_Kings!$L$84</f>
        <v>18</v>
      </c>
      <c r="F38" s="30">
        <f t="shared" si="12"/>
        <v>76</v>
      </c>
      <c r="G38" s="20">
        <f>C38-(Los_Angeles_Kings!$K$84+I38)</f>
        <v>15</v>
      </c>
      <c r="H38" s="20">
        <f t="shared" si="13"/>
        <v>25</v>
      </c>
      <c r="I38" s="20">
        <f>Los_Angeles_Kings!$M$84</f>
        <v>4</v>
      </c>
      <c r="J38" s="20">
        <f>Los_Angeles_Kings!$N$84</f>
        <v>8</v>
      </c>
      <c r="K38" s="29" t="str">
        <f>Los_Angeles_Kings!$O$85</f>
        <v>10-16-8</v>
      </c>
      <c r="L38" s="1" t="str">
        <f>Los_Angeles_Kings!$R$85</f>
        <v>19-9-10</v>
      </c>
      <c r="M38" s="1" t="str">
        <f>Los_Angeles_Kings!$U$85</f>
        <v>7-5-9</v>
      </c>
      <c r="N38" s="1" t="str">
        <f>Los_Angeles_Kings!$X$85</f>
        <v>16-13-12</v>
      </c>
      <c r="O38" s="31">
        <f>Los_Angeles_Kings!$E$85</f>
        <v>193</v>
      </c>
      <c r="P38" s="20">
        <f>Los_Angeles_Kings!$F$85</f>
        <v>216</v>
      </c>
      <c r="Q38" s="30">
        <f t="shared" si="14"/>
        <v>-23</v>
      </c>
      <c r="R38" s="29" t="str">
        <f>Los_Angeles_Kings!$AA$85</f>
        <v>W1</v>
      </c>
      <c r="S38" s="28" t="str">
        <f>Los_Angeles_Kings!$AD$85</f>
        <v>4-2-4</v>
      </c>
    </row>
    <row r="39" spans="1:19" x14ac:dyDescent="0.25">
      <c r="A39" s="32" t="s">
        <v>8</v>
      </c>
      <c r="B39" s="1">
        <f>San_Jose_Sharks!$D$86</f>
        <v>70</v>
      </c>
      <c r="C39" s="1">
        <f>San_Jose_Sharks!$I$84</f>
        <v>32</v>
      </c>
      <c r="D39" s="1">
        <f>San_Jose_Sharks!$J$84</f>
        <v>31</v>
      </c>
      <c r="E39" s="20">
        <f>San_Jose_Sharks!$L$84</f>
        <v>7</v>
      </c>
      <c r="F39" s="30">
        <f t="shared" si="12"/>
        <v>71</v>
      </c>
      <c r="G39" s="20">
        <f>C39-(San_Jose_Sharks!$K$84+I39)</f>
        <v>18</v>
      </c>
      <c r="H39" s="20">
        <f t="shared" si="13"/>
        <v>30</v>
      </c>
      <c r="I39" s="20">
        <f>San_Jose_Sharks!$M$84</f>
        <v>2</v>
      </c>
      <c r="J39" s="20">
        <f>San_Jose_Sharks!$N$84</f>
        <v>1</v>
      </c>
      <c r="K39" s="29" t="str">
        <f>San_Jose_Sharks!$O$85</f>
        <v>17-12-5</v>
      </c>
      <c r="L39" s="1" t="str">
        <f>San_Jose_Sharks!$R$85</f>
        <v>15-19-2</v>
      </c>
      <c r="M39" s="1" t="str">
        <f>San_Jose_Sharks!$U$85</f>
        <v>9-10-3</v>
      </c>
      <c r="N39" s="1" t="str">
        <f>San_Jose_Sharks!$X$85</f>
        <v>18-17-5</v>
      </c>
      <c r="O39" s="31">
        <f>San_Jose_Sharks!$E$85</f>
        <v>212</v>
      </c>
      <c r="P39" s="20">
        <f>San_Jose_Sharks!$F$85</f>
        <v>251</v>
      </c>
      <c r="Q39" s="30">
        <f t="shared" si="14"/>
        <v>-39</v>
      </c>
      <c r="R39" s="29" t="str">
        <f>San_Jose_Sharks!$AA$85</f>
        <v>L6</v>
      </c>
      <c r="S39" s="28" t="str">
        <f>San_Jose_Sharks!$AD$85</f>
        <v>2-6-2</v>
      </c>
    </row>
    <row r="40" spans="1:19" x14ac:dyDescent="0.25">
      <c r="A40" s="32" t="s">
        <v>7</v>
      </c>
      <c r="B40" s="1">
        <f>Seattle_Kraken!$D$86</f>
        <v>71</v>
      </c>
      <c r="C40" s="1">
        <f>Seattle_Kraken!$I$84</f>
        <v>32</v>
      </c>
      <c r="D40" s="1">
        <f>Seattle_Kraken!$J$84</f>
        <v>29</v>
      </c>
      <c r="E40" s="20">
        <f>Seattle_Kraken!$L$84</f>
        <v>10</v>
      </c>
      <c r="F40" s="30">
        <f t="shared" si="12"/>
        <v>74</v>
      </c>
      <c r="G40" s="20">
        <f>C40-(Seattle_Kraken!$K$84+I40)</f>
        <v>24</v>
      </c>
      <c r="H40" s="20">
        <f t="shared" si="13"/>
        <v>31</v>
      </c>
      <c r="I40" s="20">
        <f>Seattle_Kraken!$M$84</f>
        <v>1</v>
      </c>
      <c r="J40" s="20">
        <f>Seattle_Kraken!$N$84</f>
        <v>5</v>
      </c>
      <c r="K40" s="29" t="str">
        <f>Seattle_Kraken!$O$85</f>
        <v>17-14-5</v>
      </c>
      <c r="L40" s="1" t="str">
        <f>Seattle_Kraken!$R$85</f>
        <v>15-15-5</v>
      </c>
      <c r="M40" s="1" t="str">
        <f>Seattle_Kraken!$U$85</f>
        <v>14-6-1</v>
      </c>
      <c r="N40" s="1" t="str">
        <f>Seattle_Kraken!$X$85</f>
        <v>20-18-2</v>
      </c>
      <c r="O40" s="31">
        <f>Seattle_Kraken!$E$85</f>
        <v>204</v>
      </c>
      <c r="P40" s="20">
        <f>Seattle_Kraken!$F$85</f>
        <v>221</v>
      </c>
      <c r="Q40" s="30">
        <f t="shared" si="14"/>
        <v>-17</v>
      </c>
      <c r="R40" s="29" t="str">
        <f>Seattle_Kraken!$AA$85</f>
        <v>W1</v>
      </c>
      <c r="S40" s="28" t="str">
        <f>Seattle_Kraken!$AD$85</f>
        <v>3-6-1</v>
      </c>
    </row>
    <row r="41" spans="1:19" x14ac:dyDescent="0.25">
      <c r="A41" s="32" t="s">
        <v>3</v>
      </c>
      <c r="B41" s="1">
        <f>Vancouver_Canucks!$D$86</f>
        <v>71</v>
      </c>
      <c r="C41" s="1">
        <f>Vancouver_Canucks!$I$84</f>
        <v>21</v>
      </c>
      <c r="D41" s="1">
        <f>Vancouver_Canucks!$J$84</f>
        <v>42</v>
      </c>
      <c r="E41" s="20">
        <f>Vancouver_Canucks!$L$84</f>
        <v>8</v>
      </c>
      <c r="F41" s="30">
        <f t="shared" si="12"/>
        <v>50</v>
      </c>
      <c r="G41" s="20">
        <f>C41-(Vancouver_Canucks!$K$84+I41)</f>
        <v>9</v>
      </c>
      <c r="H41" s="20">
        <f t="shared" si="13"/>
        <v>16</v>
      </c>
      <c r="I41" s="20">
        <f>Vancouver_Canucks!$M$84</f>
        <v>5</v>
      </c>
      <c r="J41" s="20">
        <f>Vancouver_Canucks!$N$84</f>
        <v>2</v>
      </c>
      <c r="K41" s="29" t="str">
        <f>Vancouver_Canucks!$O$85</f>
        <v>8-25-5</v>
      </c>
      <c r="L41" s="1" t="str">
        <f>Vancouver_Canucks!$R$85</f>
        <v>13-17-3</v>
      </c>
      <c r="M41" s="1" t="str">
        <f>Vancouver_Canucks!$U$85</f>
        <v>5-11-2</v>
      </c>
      <c r="N41" s="1" t="str">
        <f>Vancouver_Canucks!$X$85</f>
        <v>12-22-5</v>
      </c>
      <c r="O41" s="31">
        <f>Vancouver_Canucks!$E$85</f>
        <v>182</v>
      </c>
      <c r="P41" s="20">
        <f>Vancouver_Canucks!$F$85</f>
        <v>266</v>
      </c>
      <c r="Q41" s="30">
        <f t="shared" si="14"/>
        <v>-84</v>
      </c>
      <c r="R41" s="29" t="str">
        <f>Vancouver_Canucks!$AA$85</f>
        <v>L4</v>
      </c>
      <c r="S41" s="28" t="str">
        <f>Vancouver_Canucks!$AD$85</f>
        <v>3-6-1</v>
      </c>
    </row>
    <row r="42" spans="1:19" ht="15.75" thickBot="1" x14ac:dyDescent="0.3">
      <c r="A42" s="27" t="s">
        <v>2</v>
      </c>
      <c r="B42" s="26">
        <f>Vegas_Golden_Knights!$D$86</f>
        <v>73</v>
      </c>
      <c r="C42" s="26">
        <f>Vegas_Golden_Knights!$I$84</f>
        <v>32</v>
      </c>
      <c r="D42" s="26">
        <f>Vegas_Golden_Knights!$J$84</f>
        <v>26</v>
      </c>
      <c r="E42" s="24">
        <f>Vegas_Golden_Knights!$L$84</f>
        <v>15</v>
      </c>
      <c r="F42" s="23">
        <f t="shared" si="12"/>
        <v>79</v>
      </c>
      <c r="G42" s="24">
        <f>C42-(Vegas_Golden_Knights!$K$84+I42)</f>
        <v>23</v>
      </c>
      <c r="H42" s="24">
        <f t="shared" si="13"/>
        <v>31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16-12-8</v>
      </c>
      <c r="L42" s="26" t="str">
        <f>Vegas_Golden_Knights!$R$85</f>
        <v>16-14-7</v>
      </c>
      <c r="M42" s="26" t="str">
        <f>Vegas_Golden_Knights!$U$85</f>
        <v>10-5-5</v>
      </c>
      <c r="N42" s="26" t="str">
        <f>Vegas_Golden_Knights!$X$85</f>
        <v>18-15-9</v>
      </c>
      <c r="O42" s="25">
        <f>Vegas_Golden_Knights!$E$85</f>
        <v>228</v>
      </c>
      <c r="P42" s="24">
        <f>Vegas_Golden_Knights!$F$85</f>
        <v>229</v>
      </c>
      <c r="Q42" s="23">
        <f t="shared" si="14"/>
        <v>-1</v>
      </c>
      <c r="R42" s="22" t="str">
        <f>Vegas_Golden_Knights!$AA$85</f>
        <v>L2</v>
      </c>
      <c r="S42" s="21" t="str">
        <f>Vegas_Golden_Knights!$AD$85</f>
        <v>3-6-1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E64" s="1">
        <v>0</v>
      </c>
      <c r="F64" s="1">
        <v>4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25</v>
      </c>
      <c r="K64" s="1">
        <f t="shared" si="31"/>
        <v>15</v>
      </c>
      <c r="L64" s="1">
        <f t="shared" si="32"/>
        <v>3</v>
      </c>
      <c r="M64" s="1">
        <f t="shared" si="33"/>
        <v>8</v>
      </c>
      <c r="N64" s="1">
        <f t="shared" si="34"/>
        <v>0</v>
      </c>
      <c r="O64" s="1">
        <f t="shared" si="35"/>
        <v>22</v>
      </c>
      <c r="P64" s="1">
        <f t="shared" si="36"/>
        <v>10</v>
      </c>
      <c r="Q64" s="1">
        <f t="shared" si="37"/>
        <v>1</v>
      </c>
      <c r="R64" s="1">
        <f t="shared" si="38"/>
        <v>13</v>
      </c>
      <c r="S64" s="1">
        <f t="shared" si="39"/>
        <v>15</v>
      </c>
      <c r="T64" s="1">
        <f t="shared" si="40"/>
        <v>2</v>
      </c>
      <c r="U64" s="1">
        <f t="shared" si="41"/>
        <v>12</v>
      </c>
      <c r="V64" s="1">
        <f t="shared" si="42"/>
        <v>7</v>
      </c>
      <c r="W64" s="1">
        <f t="shared" si="43"/>
        <v>0</v>
      </c>
      <c r="X64" s="1">
        <f t="shared" si="44"/>
        <v>21</v>
      </c>
      <c r="Y64" s="1">
        <f t="shared" si="45"/>
        <v>15</v>
      </c>
      <c r="Z64" s="1">
        <f t="shared" si="46"/>
        <v>1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25</v>
      </c>
      <c r="K65" s="1">
        <f t="shared" si="31"/>
        <v>15</v>
      </c>
      <c r="L65" s="1">
        <f t="shared" si="32"/>
        <v>3</v>
      </c>
      <c r="M65" s="1">
        <f t="shared" si="33"/>
        <v>8</v>
      </c>
      <c r="N65" s="1">
        <f t="shared" si="34"/>
        <v>0</v>
      </c>
      <c r="O65" s="1">
        <f t="shared" si="35"/>
        <v>22</v>
      </c>
      <c r="P65" s="1">
        <f t="shared" si="36"/>
        <v>10</v>
      </c>
      <c r="Q65" s="1">
        <f t="shared" si="37"/>
        <v>1</v>
      </c>
      <c r="R65" s="1">
        <f t="shared" si="38"/>
        <v>14</v>
      </c>
      <c r="S65" s="1">
        <f t="shared" si="39"/>
        <v>15</v>
      </c>
      <c r="T65" s="1">
        <f t="shared" si="40"/>
        <v>2</v>
      </c>
      <c r="U65" s="1">
        <f t="shared" si="41"/>
        <v>12</v>
      </c>
      <c r="V65" s="1">
        <f t="shared" si="42"/>
        <v>7</v>
      </c>
      <c r="W65" s="1">
        <f t="shared" si="43"/>
        <v>0</v>
      </c>
      <c r="X65" s="1">
        <f t="shared" si="44"/>
        <v>22</v>
      </c>
      <c r="Y65" s="1">
        <f t="shared" si="45"/>
        <v>15</v>
      </c>
      <c r="Z65" s="1">
        <f t="shared" si="46"/>
        <v>1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E66" s="1">
        <v>4</v>
      </c>
      <c r="F66" s="1">
        <v>6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26</v>
      </c>
      <c r="K66" s="1">
        <f t="shared" si="31"/>
        <v>15</v>
      </c>
      <c r="L66" s="1">
        <f t="shared" si="32"/>
        <v>3</v>
      </c>
      <c r="M66" s="1">
        <f t="shared" si="33"/>
        <v>8</v>
      </c>
      <c r="N66" s="1">
        <f t="shared" si="34"/>
        <v>0</v>
      </c>
      <c r="O66" s="1">
        <f t="shared" si="35"/>
        <v>22</v>
      </c>
      <c r="P66" s="1">
        <f t="shared" si="36"/>
        <v>10</v>
      </c>
      <c r="Q66" s="1">
        <f t="shared" si="37"/>
        <v>1</v>
      </c>
      <c r="R66" s="1">
        <f t="shared" si="38"/>
        <v>14</v>
      </c>
      <c r="S66" s="1">
        <f t="shared" si="39"/>
        <v>16</v>
      </c>
      <c r="T66" s="1">
        <f t="shared" si="40"/>
        <v>2</v>
      </c>
      <c r="U66" s="1">
        <f t="shared" si="41"/>
        <v>12</v>
      </c>
      <c r="V66" s="1">
        <f t="shared" si="42"/>
        <v>7</v>
      </c>
      <c r="W66" s="1">
        <f t="shared" si="43"/>
        <v>0</v>
      </c>
      <c r="X66" s="1">
        <f t="shared" si="44"/>
        <v>22</v>
      </c>
      <c r="Y66" s="1">
        <f t="shared" si="45"/>
        <v>15</v>
      </c>
      <c r="Z66" s="1">
        <f t="shared" si="46"/>
        <v>1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E67" s="1">
        <v>0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15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1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E68" s="1">
        <v>4</v>
      </c>
      <c r="F68" s="1">
        <v>3</v>
      </c>
      <c r="G68" s="1" t="s">
        <v>83</v>
      </c>
      <c r="H68" s="1" t="s">
        <v>83</v>
      </c>
      <c r="I68" s="1">
        <f t="shared" si="53"/>
        <v>37</v>
      </c>
      <c r="J68" s="1">
        <f t="shared" si="54"/>
        <v>27</v>
      </c>
      <c r="K68" s="1">
        <f t="shared" si="55"/>
        <v>15</v>
      </c>
      <c r="L68" s="1">
        <f t="shared" si="56"/>
        <v>3</v>
      </c>
      <c r="M68" s="1">
        <f t="shared" si="57"/>
        <v>8</v>
      </c>
      <c r="N68" s="1">
        <f t="shared" si="58"/>
        <v>0</v>
      </c>
      <c r="O68" s="1">
        <f t="shared" si="59"/>
        <v>22</v>
      </c>
      <c r="P68" s="1">
        <f t="shared" si="60"/>
        <v>10</v>
      </c>
      <c r="Q68" s="1">
        <f t="shared" si="61"/>
        <v>1</v>
      </c>
      <c r="R68" s="1">
        <f t="shared" si="62"/>
        <v>15</v>
      </c>
      <c r="S68" s="1">
        <f t="shared" si="63"/>
        <v>17</v>
      </c>
      <c r="T68" s="1">
        <f t="shared" si="64"/>
        <v>2</v>
      </c>
      <c r="U68" s="1">
        <f t="shared" si="65"/>
        <v>12</v>
      </c>
      <c r="V68" s="1">
        <f t="shared" si="66"/>
        <v>7</v>
      </c>
      <c r="W68" s="1">
        <f t="shared" si="67"/>
        <v>0</v>
      </c>
      <c r="X68" s="1">
        <f t="shared" si="68"/>
        <v>22</v>
      </c>
      <c r="Y68" s="1">
        <f t="shared" si="69"/>
        <v>15</v>
      </c>
      <c r="Z68" s="1">
        <f t="shared" si="70"/>
        <v>1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27</v>
      </c>
      <c r="K69" s="1">
        <f t="shared" si="55"/>
        <v>15</v>
      </c>
      <c r="L69" s="1">
        <f t="shared" si="56"/>
        <v>4</v>
      </c>
      <c r="M69" s="1">
        <f t="shared" si="57"/>
        <v>8</v>
      </c>
      <c r="N69" s="1">
        <f t="shared" si="58"/>
        <v>0</v>
      </c>
      <c r="O69" s="1">
        <f t="shared" si="59"/>
        <v>22</v>
      </c>
      <c r="P69" s="1">
        <f t="shared" si="60"/>
        <v>10</v>
      </c>
      <c r="Q69" s="1">
        <f t="shared" si="61"/>
        <v>2</v>
      </c>
      <c r="R69" s="1">
        <f t="shared" si="62"/>
        <v>15</v>
      </c>
      <c r="S69" s="1">
        <f t="shared" si="63"/>
        <v>17</v>
      </c>
      <c r="T69" s="1">
        <f t="shared" si="64"/>
        <v>2</v>
      </c>
      <c r="U69" s="1">
        <f t="shared" si="65"/>
        <v>12</v>
      </c>
      <c r="V69" s="1">
        <f t="shared" si="66"/>
        <v>7</v>
      </c>
      <c r="W69" s="1">
        <f t="shared" si="67"/>
        <v>0</v>
      </c>
      <c r="X69" s="1">
        <f t="shared" si="68"/>
        <v>22</v>
      </c>
      <c r="Y69" s="1">
        <f t="shared" si="69"/>
        <v>15</v>
      </c>
      <c r="Z69" s="1">
        <f t="shared" si="70"/>
        <v>1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27</v>
      </c>
      <c r="K70" s="1">
        <f t="shared" si="55"/>
        <v>15</v>
      </c>
      <c r="L70" s="1">
        <f t="shared" si="56"/>
        <v>4</v>
      </c>
      <c r="M70" s="1">
        <f t="shared" si="57"/>
        <v>8</v>
      </c>
      <c r="N70" s="1">
        <f t="shared" si="58"/>
        <v>0</v>
      </c>
      <c r="O70" s="1">
        <f t="shared" si="59"/>
        <v>22</v>
      </c>
      <c r="P70" s="1">
        <f t="shared" si="60"/>
        <v>10</v>
      </c>
      <c r="Q70" s="1">
        <f t="shared" si="61"/>
        <v>2</v>
      </c>
      <c r="R70" s="1">
        <f t="shared" si="62"/>
        <v>16</v>
      </c>
      <c r="S70" s="1">
        <f t="shared" si="63"/>
        <v>17</v>
      </c>
      <c r="T70" s="1">
        <f t="shared" si="64"/>
        <v>2</v>
      </c>
      <c r="U70" s="1">
        <f t="shared" si="65"/>
        <v>12</v>
      </c>
      <c r="V70" s="1">
        <f t="shared" si="66"/>
        <v>7</v>
      </c>
      <c r="W70" s="1">
        <f t="shared" si="67"/>
        <v>0</v>
      </c>
      <c r="X70" s="1">
        <f t="shared" si="68"/>
        <v>23</v>
      </c>
      <c r="Y70" s="1">
        <f t="shared" si="69"/>
        <v>15</v>
      </c>
      <c r="Z70" s="1">
        <f t="shared" si="70"/>
        <v>1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E71" s="1">
        <v>6</v>
      </c>
      <c r="F71" s="1">
        <v>5</v>
      </c>
      <c r="G71" s="1" t="s">
        <v>84</v>
      </c>
      <c r="H71" s="1" t="s">
        <v>83</v>
      </c>
      <c r="I71" s="1">
        <f t="shared" si="53"/>
        <v>39</v>
      </c>
      <c r="J71" s="1">
        <f t="shared" si="54"/>
        <v>27</v>
      </c>
      <c r="K71" s="1">
        <f t="shared" si="55"/>
        <v>16</v>
      </c>
      <c r="L71" s="1">
        <f t="shared" si="56"/>
        <v>4</v>
      </c>
      <c r="M71" s="1">
        <f t="shared" si="57"/>
        <v>8</v>
      </c>
      <c r="N71" s="1">
        <f t="shared" si="58"/>
        <v>0</v>
      </c>
      <c r="O71" s="1">
        <f t="shared" si="59"/>
        <v>23</v>
      </c>
      <c r="P71" s="1">
        <f t="shared" si="60"/>
        <v>10</v>
      </c>
      <c r="Q71" s="1">
        <f t="shared" si="61"/>
        <v>2</v>
      </c>
      <c r="R71" s="1">
        <f t="shared" si="62"/>
        <v>16</v>
      </c>
      <c r="S71" s="1">
        <f t="shared" si="63"/>
        <v>17</v>
      </c>
      <c r="T71" s="1">
        <f t="shared" si="64"/>
        <v>2</v>
      </c>
      <c r="U71" s="1">
        <f t="shared" si="65"/>
        <v>12</v>
      </c>
      <c r="V71" s="1">
        <f t="shared" si="66"/>
        <v>7</v>
      </c>
      <c r="W71" s="1">
        <f t="shared" si="67"/>
        <v>0</v>
      </c>
      <c r="X71" s="1">
        <f t="shared" si="68"/>
        <v>23</v>
      </c>
      <c r="Y71" s="1">
        <f t="shared" si="69"/>
        <v>15</v>
      </c>
      <c r="Z71" s="1">
        <f t="shared" si="70"/>
        <v>1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E72" s="1">
        <v>5</v>
      </c>
      <c r="F72" s="1">
        <v>3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27</v>
      </c>
      <c r="K72" s="1">
        <f t="shared" si="55"/>
        <v>16</v>
      </c>
      <c r="L72" s="1">
        <f t="shared" si="56"/>
        <v>4</v>
      </c>
      <c r="M72" s="1">
        <f t="shared" si="57"/>
        <v>8</v>
      </c>
      <c r="N72" s="1">
        <f t="shared" si="58"/>
        <v>0</v>
      </c>
      <c r="O72" s="1">
        <f t="shared" si="59"/>
        <v>23</v>
      </c>
      <c r="P72" s="1">
        <f t="shared" si="60"/>
        <v>10</v>
      </c>
      <c r="Q72" s="1">
        <f t="shared" si="61"/>
        <v>2</v>
      </c>
      <c r="R72" s="1">
        <f t="shared" si="62"/>
        <v>17</v>
      </c>
      <c r="S72" s="1">
        <f t="shared" si="63"/>
        <v>17</v>
      </c>
      <c r="T72" s="1">
        <f t="shared" si="64"/>
        <v>2</v>
      </c>
      <c r="U72" s="1">
        <f t="shared" si="65"/>
        <v>13</v>
      </c>
      <c r="V72" s="1">
        <f t="shared" si="66"/>
        <v>7</v>
      </c>
      <c r="W72" s="1">
        <f t="shared" si="67"/>
        <v>0</v>
      </c>
      <c r="X72" s="1">
        <f t="shared" si="68"/>
        <v>24</v>
      </c>
      <c r="Y72" s="1">
        <f t="shared" si="69"/>
        <v>15</v>
      </c>
      <c r="Z72" s="1">
        <f t="shared" si="70"/>
        <v>1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6</v>
      </c>
      <c r="AE72" s="1">
        <f t="shared" si="49"/>
        <v>3</v>
      </c>
      <c r="AF72" s="1">
        <f t="shared" si="50"/>
        <v>1</v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E73" s="1">
        <v>3</v>
      </c>
      <c r="F73" s="1">
        <v>2</v>
      </c>
      <c r="G73" s="1" t="s">
        <v>84</v>
      </c>
      <c r="H73" s="1" t="s">
        <v>83</v>
      </c>
      <c r="I73" s="1">
        <f t="shared" si="53"/>
        <v>41</v>
      </c>
      <c r="J73" s="1">
        <f t="shared" si="54"/>
        <v>27</v>
      </c>
      <c r="K73" s="1">
        <f t="shared" si="55"/>
        <v>17</v>
      </c>
      <c r="L73" s="1">
        <f t="shared" si="56"/>
        <v>4</v>
      </c>
      <c r="M73" s="1">
        <f t="shared" si="57"/>
        <v>8</v>
      </c>
      <c r="N73" s="1">
        <f t="shared" si="58"/>
        <v>0</v>
      </c>
      <c r="O73" s="1">
        <f t="shared" si="59"/>
        <v>23</v>
      </c>
      <c r="P73" s="1">
        <f t="shared" si="60"/>
        <v>10</v>
      </c>
      <c r="Q73" s="1">
        <f t="shared" si="61"/>
        <v>2</v>
      </c>
      <c r="R73" s="1">
        <f t="shared" si="62"/>
        <v>18</v>
      </c>
      <c r="S73" s="1">
        <f t="shared" si="63"/>
        <v>17</v>
      </c>
      <c r="T73" s="1">
        <f t="shared" si="64"/>
        <v>2</v>
      </c>
      <c r="U73" s="1">
        <f t="shared" si="65"/>
        <v>14</v>
      </c>
      <c r="V73" s="1">
        <f t="shared" si="66"/>
        <v>7</v>
      </c>
      <c r="W73" s="1">
        <f t="shared" si="67"/>
        <v>0</v>
      </c>
      <c r="X73" s="1">
        <f t="shared" si="68"/>
        <v>25</v>
      </c>
      <c r="Y73" s="1">
        <f t="shared" si="69"/>
        <v>15</v>
      </c>
      <c r="Z73" s="1">
        <f t="shared" si="70"/>
        <v>1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6</v>
      </c>
      <c r="AE73" s="1">
        <f t="shared" si="49"/>
        <v>3</v>
      </c>
      <c r="AF73" s="1">
        <f t="shared" si="50"/>
        <v>1</v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27</v>
      </c>
      <c r="K84" s="1">
        <f t="shared" si="75"/>
        <v>17</v>
      </c>
      <c r="L84" s="1">
        <f t="shared" si="75"/>
        <v>4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23</v>
      </c>
      <c r="P84" s="1">
        <f t="shared" si="76"/>
        <v>10</v>
      </c>
      <c r="Q84" s="1">
        <f t="shared" si="76"/>
        <v>2</v>
      </c>
      <c r="R84" s="1">
        <f t="shared" si="76"/>
        <v>18</v>
      </c>
      <c r="S84" s="1">
        <f t="shared" si="76"/>
        <v>17</v>
      </c>
      <c r="T84" s="1">
        <f t="shared" si="76"/>
        <v>2</v>
      </c>
      <c r="U84" s="1">
        <f t="shared" si="76"/>
        <v>14</v>
      </c>
      <c r="V84" s="1">
        <f t="shared" si="76"/>
        <v>7</v>
      </c>
      <c r="W84" s="1">
        <f t="shared" si="76"/>
        <v>0</v>
      </c>
      <c r="X84" s="1">
        <f t="shared" si="76"/>
        <v>25</v>
      </c>
      <c r="Y84" s="1">
        <f t="shared" si="76"/>
        <v>15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243</v>
      </c>
      <c r="F85" s="1">
        <f>SUM(F2:F83)</f>
        <v>247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23-10-2</v>
      </c>
      <c r="R85" s="1" t="str">
        <f>IF(R84="","0-0-0",CONCATENATE(R84,"-",S84,"-",T84))</f>
        <v>18-17-2</v>
      </c>
      <c r="U85" s="1" t="str">
        <f>IF(U84="","0-0-0",CONCATENATE(U84,"-",V84,"-",W84))</f>
        <v>14-7-0</v>
      </c>
      <c r="X85" s="1" t="str">
        <f>IF(X84="","0-0-0",CONCATENATE(X84,"-",Y84,"-",Z84))</f>
        <v>25-15-1</v>
      </c>
      <c r="AA85" s="1" t="str">
        <f>IF(AA84="","0-0",CONCATENATE(AA84,AB84))</f>
        <v>W4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72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E63" s="1">
        <v>3</v>
      </c>
      <c r="F63" s="1">
        <v>1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8</v>
      </c>
      <c r="L63" s="1">
        <f t="shared" si="32"/>
        <v>5</v>
      </c>
      <c r="M63" s="1">
        <f t="shared" si="33"/>
        <v>2</v>
      </c>
      <c r="N63" s="1">
        <f t="shared" si="34"/>
        <v>3</v>
      </c>
      <c r="O63" s="1">
        <f t="shared" si="35"/>
        <v>24</v>
      </c>
      <c r="P63" s="1">
        <f t="shared" si="36"/>
        <v>8</v>
      </c>
      <c r="Q63" s="1">
        <f t="shared" si="37"/>
        <v>2</v>
      </c>
      <c r="R63" s="1">
        <f t="shared" si="38"/>
        <v>11</v>
      </c>
      <c r="S63" s="1">
        <f t="shared" si="39"/>
        <v>14</v>
      </c>
      <c r="T63" s="1">
        <f t="shared" si="40"/>
        <v>3</v>
      </c>
      <c r="U63" s="1">
        <f t="shared" si="41"/>
        <v>9</v>
      </c>
      <c r="V63" s="1">
        <f t="shared" si="42"/>
        <v>8</v>
      </c>
      <c r="W63" s="1">
        <f t="shared" si="43"/>
        <v>2</v>
      </c>
      <c r="X63" s="1">
        <f t="shared" si="44"/>
        <v>21</v>
      </c>
      <c r="Y63" s="1">
        <f t="shared" si="45"/>
        <v>11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2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35</v>
      </c>
      <c r="J64" s="1">
        <f t="shared" si="30"/>
        <v>22</v>
      </c>
      <c r="K64" s="1">
        <f t="shared" si="31"/>
        <v>8</v>
      </c>
      <c r="L64" s="1">
        <f t="shared" si="32"/>
        <v>6</v>
      </c>
      <c r="M64" s="1">
        <f t="shared" si="33"/>
        <v>2</v>
      </c>
      <c r="N64" s="1">
        <f t="shared" si="34"/>
        <v>3</v>
      </c>
      <c r="O64" s="1">
        <f t="shared" si="35"/>
        <v>24</v>
      </c>
      <c r="P64" s="1">
        <f t="shared" si="36"/>
        <v>8</v>
      </c>
      <c r="Q64" s="1">
        <f t="shared" si="37"/>
        <v>2</v>
      </c>
      <c r="R64" s="1">
        <f t="shared" si="38"/>
        <v>11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8</v>
      </c>
      <c r="W64" s="1">
        <f t="shared" si="43"/>
        <v>2</v>
      </c>
      <c r="X64" s="1">
        <f t="shared" si="44"/>
        <v>21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5</v>
      </c>
      <c r="AE64" s="1">
        <f t="shared" si="49"/>
        <v>2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22</v>
      </c>
      <c r="K65" s="1">
        <f t="shared" si="31"/>
        <v>8</v>
      </c>
      <c r="L65" s="1">
        <f t="shared" si="32"/>
        <v>6</v>
      </c>
      <c r="M65" s="1">
        <f t="shared" si="33"/>
        <v>2</v>
      </c>
      <c r="N65" s="1">
        <f t="shared" si="34"/>
        <v>3</v>
      </c>
      <c r="O65" s="1">
        <f t="shared" si="35"/>
        <v>25</v>
      </c>
      <c r="P65" s="1">
        <f t="shared" si="36"/>
        <v>8</v>
      </c>
      <c r="Q65" s="1">
        <f t="shared" si="37"/>
        <v>2</v>
      </c>
      <c r="R65" s="1">
        <f t="shared" si="38"/>
        <v>11</v>
      </c>
      <c r="S65" s="1">
        <f t="shared" si="39"/>
        <v>14</v>
      </c>
      <c r="T65" s="1">
        <f t="shared" si="40"/>
        <v>4</v>
      </c>
      <c r="U65" s="1">
        <f t="shared" si="41"/>
        <v>9</v>
      </c>
      <c r="V65" s="1">
        <f t="shared" si="42"/>
        <v>8</v>
      </c>
      <c r="W65" s="1">
        <f t="shared" si="43"/>
        <v>2</v>
      </c>
      <c r="X65" s="1">
        <f t="shared" si="44"/>
        <v>21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5</v>
      </c>
      <c r="AE65" s="1">
        <f t="shared" si="49"/>
        <v>2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23</v>
      </c>
      <c r="K66" s="1">
        <f t="shared" si="31"/>
        <v>8</v>
      </c>
      <c r="L66" s="1">
        <f t="shared" si="32"/>
        <v>6</v>
      </c>
      <c r="M66" s="1">
        <f t="shared" si="33"/>
        <v>2</v>
      </c>
      <c r="N66" s="1">
        <f t="shared" si="34"/>
        <v>3</v>
      </c>
      <c r="O66" s="1">
        <f t="shared" si="35"/>
        <v>25</v>
      </c>
      <c r="P66" s="1">
        <f t="shared" si="36"/>
        <v>9</v>
      </c>
      <c r="Q66" s="1">
        <f t="shared" si="37"/>
        <v>2</v>
      </c>
      <c r="R66" s="1">
        <f t="shared" si="38"/>
        <v>11</v>
      </c>
      <c r="S66" s="1">
        <f t="shared" si="39"/>
        <v>14</v>
      </c>
      <c r="T66" s="1">
        <f t="shared" si="40"/>
        <v>4</v>
      </c>
      <c r="U66" s="1">
        <f t="shared" si="41"/>
        <v>9</v>
      </c>
      <c r="V66" s="1">
        <f t="shared" si="42"/>
        <v>8</v>
      </c>
      <c r="W66" s="1">
        <f t="shared" si="43"/>
        <v>2</v>
      </c>
      <c r="X66" s="1">
        <f t="shared" si="44"/>
        <v>21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E67" s="1">
        <v>3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25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23</v>
      </c>
      <c r="K68" s="1">
        <f t="shared" si="55"/>
        <v>9</v>
      </c>
      <c r="L68" s="1">
        <f t="shared" si="56"/>
        <v>7</v>
      </c>
      <c r="M68" s="1">
        <f t="shared" si="57"/>
        <v>3</v>
      </c>
      <c r="N68" s="1">
        <f t="shared" si="58"/>
        <v>3</v>
      </c>
      <c r="O68" s="1">
        <f t="shared" si="59"/>
        <v>25</v>
      </c>
      <c r="P68" s="1">
        <f t="shared" si="60"/>
        <v>9</v>
      </c>
      <c r="Q68" s="1">
        <f t="shared" si="61"/>
        <v>2</v>
      </c>
      <c r="R68" s="1">
        <f t="shared" si="62"/>
        <v>12</v>
      </c>
      <c r="S68" s="1">
        <f t="shared" si="63"/>
        <v>14</v>
      </c>
      <c r="T68" s="1">
        <f t="shared" si="64"/>
        <v>5</v>
      </c>
      <c r="U68" s="1">
        <f t="shared" si="65"/>
        <v>9</v>
      </c>
      <c r="V68" s="1">
        <f t="shared" si="66"/>
        <v>8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12</v>
      </c>
      <c r="S69" s="1">
        <f t="shared" si="63"/>
        <v>14</v>
      </c>
      <c r="T69" s="1">
        <f t="shared" si="64"/>
        <v>6</v>
      </c>
      <c r="U69" s="1">
        <f t="shared" si="65"/>
        <v>9</v>
      </c>
      <c r="V69" s="1">
        <f t="shared" si="66"/>
        <v>8</v>
      </c>
      <c r="W69" s="1">
        <f t="shared" si="67"/>
        <v>3</v>
      </c>
      <c r="X69" s="1">
        <f t="shared" si="68"/>
        <v>22</v>
      </c>
      <c r="Y69" s="1">
        <f t="shared" si="69"/>
        <v>11</v>
      </c>
      <c r="Z69" s="1">
        <f t="shared" si="70"/>
        <v>6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E70" s="1">
        <v>6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3</v>
      </c>
      <c r="O70" s="1">
        <f t="shared" si="59"/>
        <v>26</v>
      </c>
      <c r="P70" s="1">
        <f t="shared" si="60"/>
        <v>9</v>
      </c>
      <c r="Q70" s="1">
        <f t="shared" si="61"/>
        <v>2</v>
      </c>
      <c r="R70" s="1">
        <f t="shared" si="62"/>
        <v>12</v>
      </c>
      <c r="S70" s="1">
        <f t="shared" si="63"/>
        <v>14</v>
      </c>
      <c r="T70" s="1">
        <f t="shared" si="64"/>
        <v>6</v>
      </c>
      <c r="U70" s="1">
        <f t="shared" si="65"/>
        <v>9</v>
      </c>
      <c r="V70" s="1">
        <f t="shared" si="66"/>
        <v>8</v>
      </c>
      <c r="W70" s="1">
        <f t="shared" si="67"/>
        <v>3</v>
      </c>
      <c r="X70" s="1">
        <f t="shared" si="68"/>
        <v>22</v>
      </c>
      <c r="Y70" s="1">
        <f t="shared" si="69"/>
        <v>11</v>
      </c>
      <c r="Z70" s="1">
        <f t="shared" si="70"/>
        <v>6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2</v>
      </c>
      <c r="AF70" s="1">
        <f t="shared" si="50"/>
        <v>3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E71" s="1">
        <v>4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23</v>
      </c>
      <c r="K71" s="1">
        <f t="shared" si="55"/>
        <v>9</v>
      </c>
      <c r="L71" s="1">
        <f t="shared" si="56"/>
        <v>8</v>
      </c>
      <c r="M71" s="1">
        <f t="shared" si="57"/>
        <v>3</v>
      </c>
      <c r="N71" s="1">
        <f t="shared" si="58"/>
        <v>3</v>
      </c>
      <c r="O71" s="1">
        <f t="shared" si="59"/>
        <v>26</v>
      </c>
      <c r="P71" s="1">
        <f t="shared" si="60"/>
        <v>9</v>
      </c>
      <c r="Q71" s="1">
        <f t="shared" si="61"/>
        <v>2</v>
      </c>
      <c r="R71" s="1">
        <f t="shared" si="62"/>
        <v>13</v>
      </c>
      <c r="S71" s="1">
        <f t="shared" si="63"/>
        <v>14</v>
      </c>
      <c r="T71" s="1">
        <f t="shared" si="64"/>
        <v>6</v>
      </c>
      <c r="U71" s="1">
        <f t="shared" si="65"/>
        <v>10</v>
      </c>
      <c r="V71" s="1">
        <f t="shared" si="66"/>
        <v>8</v>
      </c>
      <c r="W71" s="1">
        <f t="shared" si="67"/>
        <v>3</v>
      </c>
      <c r="X71" s="1">
        <f t="shared" si="68"/>
        <v>23</v>
      </c>
      <c r="Y71" s="1">
        <f t="shared" si="69"/>
        <v>11</v>
      </c>
      <c r="Z71" s="1">
        <f t="shared" si="70"/>
        <v>6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2</v>
      </c>
      <c r="AF71" s="1">
        <f t="shared" si="50"/>
        <v>3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E72" s="1">
        <v>2</v>
      </c>
      <c r="F72" s="1">
        <v>4</v>
      </c>
      <c r="G72" s="1" t="s">
        <v>83</v>
      </c>
      <c r="H72" s="1" t="s">
        <v>83</v>
      </c>
      <c r="I72" s="1">
        <f t="shared" si="53"/>
        <v>39</v>
      </c>
      <c r="J72" s="1">
        <f t="shared" si="54"/>
        <v>24</v>
      </c>
      <c r="K72" s="1">
        <f t="shared" si="55"/>
        <v>9</v>
      </c>
      <c r="L72" s="1">
        <f t="shared" si="56"/>
        <v>8</v>
      </c>
      <c r="M72" s="1">
        <f t="shared" si="57"/>
        <v>3</v>
      </c>
      <c r="N72" s="1">
        <f t="shared" si="58"/>
        <v>3</v>
      </c>
      <c r="O72" s="1">
        <f t="shared" si="59"/>
        <v>26</v>
      </c>
      <c r="P72" s="1">
        <f t="shared" si="60"/>
        <v>10</v>
      </c>
      <c r="Q72" s="1">
        <f t="shared" si="61"/>
        <v>2</v>
      </c>
      <c r="R72" s="1">
        <f t="shared" si="62"/>
        <v>13</v>
      </c>
      <c r="S72" s="1">
        <f t="shared" si="63"/>
        <v>14</v>
      </c>
      <c r="T72" s="1">
        <f t="shared" si="64"/>
        <v>6</v>
      </c>
      <c r="U72" s="1">
        <f t="shared" si="65"/>
        <v>10</v>
      </c>
      <c r="V72" s="1">
        <f t="shared" si="66"/>
        <v>9</v>
      </c>
      <c r="W72" s="1">
        <f t="shared" si="67"/>
        <v>3</v>
      </c>
      <c r="X72" s="1">
        <f t="shared" si="68"/>
        <v>23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5</v>
      </c>
      <c r="AE72" s="1">
        <f t="shared" si="49"/>
        <v>2</v>
      </c>
      <c r="AF72" s="1">
        <f t="shared" si="50"/>
        <v>3</v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E73" s="1">
        <v>4</v>
      </c>
      <c r="F73" s="1">
        <v>3</v>
      </c>
      <c r="G73" s="1" t="s">
        <v>84</v>
      </c>
      <c r="H73" s="1" t="s">
        <v>83</v>
      </c>
      <c r="I73" s="1">
        <f t="shared" si="53"/>
        <v>40</v>
      </c>
      <c r="J73" s="1">
        <f t="shared" si="54"/>
        <v>24</v>
      </c>
      <c r="K73" s="1">
        <f t="shared" si="55"/>
        <v>10</v>
      </c>
      <c r="L73" s="1">
        <f t="shared" si="56"/>
        <v>8</v>
      </c>
      <c r="M73" s="1">
        <f t="shared" si="57"/>
        <v>3</v>
      </c>
      <c r="N73" s="1">
        <f t="shared" si="58"/>
        <v>3</v>
      </c>
      <c r="O73" s="1">
        <f t="shared" si="59"/>
        <v>26</v>
      </c>
      <c r="P73" s="1">
        <f t="shared" si="60"/>
        <v>10</v>
      </c>
      <c r="Q73" s="1">
        <f t="shared" si="61"/>
        <v>2</v>
      </c>
      <c r="R73" s="1">
        <f t="shared" si="62"/>
        <v>14</v>
      </c>
      <c r="S73" s="1">
        <f t="shared" si="63"/>
        <v>14</v>
      </c>
      <c r="T73" s="1">
        <f t="shared" si="64"/>
        <v>6</v>
      </c>
      <c r="U73" s="1">
        <f t="shared" si="65"/>
        <v>11</v>
      </c>
      <c r="V73" s="1">
        <f t="shared" si="66"/>
        <v>9</v>
      </c>
      <c r="W73" s="1">
        <f t="shared" si="67"/>
        <v>3</v>
      </c>
      <c r="X73" s="1">
        <f t="shared" si="68"/>
        <v>24</v>
      </c>
      <c r="Y73" s="1">
        <f t="shared" si="69"/>
        <v>12</v>
      </c>
      <c r="Z73" s="1">
        <f t="shared" si="70"/>
        <v>6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2</v>
      </c>
      <c r="AF73" s="1">
        <f t="shared" si="50"/>
        <v>3</v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24</v>
      </c>
      <c r="K84" s="1">
        <f t="shared" si="75"/>
        <v>10</v>
      </c>
      <c r="L84" s="1">
        <f t="shared" si="75"/>
        <v>8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26</v>
      </c>
      <c r="P84" s="1">
        <f t="shared" si="76"/>
        <v>10</v>
      </c>
      <c r="Q84" s="1">
        <f t="shared" si="76"/>
        <v>2</v>
      </c>
      <c r="R84" s="1">
        <f t="shared" si="76"/>
        <v>14</v>
      </c>
      <c r="S84" s="1">
        <f t="shared" si="76"/>
        <v>14</v>
      </c>
      <c r="T84" s="1">
        <f t="shared" si="76"/>
        <v>6</v>
      </c>
      <c r="U84" s="1">
        <f t="shared" si="76"/>
        <v>11</v>
      </c>
      <c r="V84" s="1">
        <f t="shared" si="76"/>
        <v>9</v>
      </c>
      <c r="W84" s="1">
        <f t="shared" si="76"/>
        <v>3</v>
      </c>
      <c r="X84" s="1">
        <f t="shared" si="76"/>
        <v>24</v>
      </c>
      <c r="Y84" s="1">
        <f t="shared" si="76"/>
        <v>12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240</v>
      </c>
      <c r="F85" s="1">
        <f>SUM(F2:F83)</f>
        <v>224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26-10-2</v>
      </c>
      <c r="R85" s="1" t="str">
        <f>IF(R84="","0-0-0",CONCATENATE(R84,"-",S84,"-",T84))</f>
        <v>14-14-6</v>
      </c>
      <c r="U85" s="1" t="str">
        <f>IF(U84="","0-0-0",CONCATENATE(U84,"-",V84,"-",W84))</f>
        <v>11-9-3</v>
      </c>
      <c r="X85" s="1" t="str">
        <f>IF(X84="","0-0-0",CONCATENATE(X84,"-",Y84,"-",Z84))</f>
        <v>24-12-6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72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E64" s="1">
        <v>3</v>
      </c>
      <c r="F64" s="1">
        <v>2</v>
      </c>
      <c r="G64" s="1" t="s">
        <v>83</v>
      </c>
      <c r="H64" s="1" t="s">
        <v>83</v>
      </c>
      <c r="I64" s="1">
        <f t="shared" si="29"/>
        <v>38</v>
      </c>
      <c r="J64" s="1">
        <f t="shared" si="30"/>
        <v>19</v>
      </c>
      <c r="K64" s="1">
        <f t="shared" si="31"/>
        <v>6</v>
      </c>
      <c r="L64" s="1">
        <f t="shared" si="32"/>
        <v>6</v>
      </c>
      <c r="M64" s="1">
        <f t="shared" si="33"/>
        <v>3</v>
      </c>
      <c r="N64" s="1">
        <f t="shared" si="34"/>
        <v>0</v>
      </c>
      <c r="O64" s="1">
        <f t="shared" si="35"/>
        <v>19</v>
      </c>
      <c r="P64" s="1">
        <f t="shared" si="36"/>
        <v>8</v>
      </c>
      <c r="Q64" s="1">
        <f t="shared" si="37"/>
        <v>3</v>
      </c>
      <c r="R64" s="1">
        <f t="shared" si="38"/>
        <v>19</v>
      </c>
      <c r="S64" s="1">
        <f t="shared" si="39"/>
        <v>11</v>
      </c>
      <c r="T64" s="1">
        <f t="shared" si="40"/>
        <v>3</v>
      </c>
      <c r="U64" s="1">
        <f t="shared" si="41"/>
        <v>13</v>
      </c>
      <c r="V64" s="1">
        <f t="shared" si="42"/>
        <v>4</v>
      </c>
      <c r="W64" s="1">
        <f t="shared" si="43"/>
        <v>3</v>
      </c>
      <c r="X64" s="1">
        <f t="shared" si="44"/>
        <v>23</v>
      </c>
      <c r="Y64" s="1">
        <f t="shared" si="45"/>
        <v>12</v>
      </c>
      <c r="Z64" s="1">
        <f t="shared" si="46"/>
        <v>4</v>
      </c>
      <c r="AA64" s="1" t="str">
        <f t="shared" si="27"/>
        <v>W</v>
      </c>
      <c r="AB64" s="1">
        <f t="shared" si="47"/>
        <v>6</v>
      </c>
      <c r="AC64" s="1" t="str">
        <f t="shared" si="28"/>
        <v>W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E65" s="1">
        <v>8</v>
      </c>
      <c r="F65" s="1">
        <v>7</v>
      </c>
      <c r="G65" s="1" t="s">
        <v>83</v>
      </c>
      <c r="H65" s="1" t="s">
        <v>83</v>
      </c>
      <c r="I65" s="1">
        <f t="shared" si="29"/>
        <v>39</v>
      </c>
      <c r="J65" s="1">
        <f t="shared" si="30"/>
        <v>19</v>
      </c>
      <c r="K65" s="1">
        <f t="shared" si="31"/>
        <v>6</v>
      </c>
      <c r="L65" s="1">
        <f t="shared" si="32"/>
        <v>6</v>
      </c>
      <c r="M65" s="1">
        <f t="shared" si="33"/>
        <v>3</v>
      </c>
      <c r="N65" s="1">
        <f t="shared" si="34"/>
        <v>0</v>
      </c>
      <c r="O65" s="1">
        <f t="shared" si="35"/>
        <v>20</v>
      </c>
      <c r="P65" s="1">
        <f t="shared" si="36"/>
        <v>8</v>
      </c>
      <c r="Q65" s="1">
        <f t="shared" si="37"/>
        <v>3</v>
      </c>
      <c r="R65" s="1">
        <f t="shared" si="38"/>
        <v>19</v>
      </c>
      <c r="S65" s="1">
        <f t="shared" si="39"/>
        <v>11</v>
      </c>
      <c r="T65" s="1">
        <f t="shared" si="40"/>
        <v>3</v>
      </c>
      <c r="U65" s="1">
        <f t="shared" si="41"/>
        <v>14</v>
      </c>
      <c r="V65" s="1">
        <f t="shared" si="42"/>
        <v>4</v>
      </c>
      <c r="W65" s="1">
        <f t="shared" si="43"/>
        <v>3</v>
      </c>
      <c r="X65" s="1">
        <f t="shared" si="44"/>
        <v>24</v>
      </c>
      <c r="Y65" s="1">
        <f t="shared" si="45"/>
        <v>12</v>
      </c>
      <c r="Z65" s="1">
        <f t="shared" si="46"/>
        <v>4</v>
      </c>
      <c r="AA65" s="1" t="str">
        <f t="shared" si="27"/>
        <v>W</v>
      </c>
      <c r="AB65" s="1">
        <f t="shared" si="47"/>
        <v>7</v>
      </c>
      <c r="AC65" s="1" t="str">
        <f t="shared" si="28"/>
        <v>W</v>
      </c>
      <c r="AD65" s="1">
        <f t="shared" si="48"/>
        <v>8</v>
      </c>
      <c r="AE65" s="1">
        <f t="shared" si="49"/>
        <v>1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19</v>
      </c>
      <c r="K66" s="1">
        <f t="shared" si="31"/>
        <v>6</v>
      </c>
      <c r="L66" s="1">
        <f t="shared" si="32"/>
        <v>6</v>
      </c>
      <c r="M66" s="1">
        <f t="shared" si="33"/>
        <v>3</v>
      </c>
      <c r="N66" s="1">
        <f t="shared" si="34"/>
        <v>0</v>
      </c>
      <c r="O66" s="1">
        <f t="shared" si="35"/>
        <v>21</v>
      </c>
      <c r="P66" s="1">
        <f t="shared" si="36"/>
        <v>8</v>
      </c>
      <c r="Q66" s="1">
        <f t="shared" si="37"/>
        <v>3</v>
      </c>
      <c r="R66" s="1">
        <f t="shared" si="38"/>
        <v>19</v>
      </c>
      <c r="S66" s="1">
        <f t="shared" si="39"/>
        <v>11</v>
      </c>
      <c r="T66" s="1">
        <f t="shared" si="40"/>
        <v>3</v>
      </c>
      <c r="U66" s="1">
        <f t="shared" si="41"/>
        <v>14</v>
      </c>
      <c r="V66" s="1">
        <f t="shared" si="42"/>
        <v>4</v>
      </c>
      <c r="W66" s="1">
        <f t="shared" si="43"/>
        <v>3</v>
      </c>
      <c r="X66" s="1">
        <f t="shared" si="44"/>
        <v>24</v>
      </c>
      <c r="Y66" s="1">
        <f t="shared" si="45"/>
        <v>12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8</v>
      </c>
      <c r="AC66" s="1" t="str">
        <f t="shared" ref="AC66:AC83" si="52">IF(E66="","",IF(E66&gt;F66,"W",IF(AND(E66&lt;F66,G66=$AK$2,H66=$AK$2),"L","OTL")))</f>
        <v>W</v>
      </c>
      <c r="AD66" s="1">
        <f t="shared" si="48"/>
        <v>8</v>
      </c>
      <c r="AE66" s="1">
        <f t="shared" si="49"/>
        <v>1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E67" s="1">
        <v>1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40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21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11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8</v>
      </c>
      <c r="AE67" s="1">
        <f t="shared" si="49"/>
        <v>2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E68" s="1">
        <v>3</v>
      </c>
      <c r="F68" s="1">
        <v>2</v>
      </c>
      <c r="G68" s="1" t="s">
        <v>84</v>
      </c>
      <c r="H68" s="1" t="s">
        <v>84</v>
      </c>
      <c r="I68" s="1">
        <f t="shared" si="53"/>
        <v>41</v>
      </c>
      <c r="J68" s="1">
        <f t="shared" si="54"/>
        <v>20</v>
      </c>
      <c r="K68" s="1">
        <f t="shared" si="55"/>
        <v>7</v>
      </c>
      <c r="L68" s="1">
        <f t="shared" si="56"/>
        <v>6</v>
      </c>
      <c r="M68" s="1">
        <f t="shared" si="57"/>
        <v>4</v>
      </c>
      <c r="N68" s="1">
        <f t="shared" si="58"/>
        <v>0</v>
      </c>
      <c r="O68" s="1">
        <f t="shared" si="59"/>
        <v>22</v>
      </c>
      <c r="P68" s="1">
        <f t="shared" si="60"/>
        <v>9</v>
      </c>
      <c r="Q68" s="1">
        <f t="shared" si="61"/>
        <v>3</v>
      </c>
      <c r="R68" s="1">
        <f t="shared" si="62"/>
        <v>19</v>
      </c>
      <c r="S68" s="1">
        <f t="shared" si="63"/>
        <v>11</v>
      </c>
      <c r="T68" s="1">
        <f t="shared" si="64"/>
        <v>3</v>
      </c>
      <c r="U68" s="1">
        <f t="shared" si="65"/>
        <v>15</v>
      </c>
      <c r="V68" s="1">
        <f t="shared" si="66"/>
        <v>4</v>
      </c>
      <c r="W68" s="1">
        <f t="shared" si="67"/>
        <v>3</v>
      </c>
      <c r="X68" s="1">
        <f t="shared" si="68"/>
        <v>25</v>
      </c>
      <c r="Y68" s="1">
        <f t="shared" si="69"/>
        <v>13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9</v>
      </c>
      <c r="AE68" s="1">
        <f t="shared" si="49"/>
        <v>1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E69" s="1">
        <v>2</v>
      </c>
      <c r="F69" s="1">
        <v>0</v>
      </c>
      <c r="G69" s="1" t="s">
        <v>83</v>
      </c>
      <c r="H69" s="1" t="s">
        <v>83</v>
      </c>
      <c r="I69" s="1">
        <f t="shared" si="53"/>
        <v>42</v>
      </c>
      <c r="J69" s="1">
        <f t="shared" si="54"/>
        <v>20</v>
      </c>
      <c r="K69" s="1">
        <f t="shared" si="55"/>
        <v>7</v>
      </c>
      <c r="L69" s="1">
        <f t="shared" si="56"/>
        <v>6</v>
      </c>
      <c r="M69" s="1">
        <f t="shared" si="57"/>
        <v>4</v>
      </c>
      <c r="N69" s="1">
        <f t="shared" si="58"/>
        <v>0</v>
      </c>
      <c r="O69" s="1">
        <f t="shared" si="59"/>
        <v>22</v>
      </c>
      <c r="P69" s="1">
        <f t="shared" si="60"/>
        <v>9</v>
      </c>
      <c r="Q69" s="1">
        <f t="shared" si="61"/>
        <v>3</v>
      </c>
      <c r="R69" s="1">
        <f t="shared" si="62"/>
        <v>20</v>
      </c>
      <c r="S69" s="1">
        <f t="shared" si="63"/>
        <v>11</v>
      </c>
      <c r="T69" s="1">
        <f t="shared" si="64"/>
        <v>3</v>
      </c>
      <c r="U69" s="1">
        <f t="shared" si="65"/>
        <v>15</v>
      </c>
      <c r="V69" s="1">
        <f t="shared" si="66"/>
        <v>4</v>
      </c>
      <c r="W69" s="1">
        <f t="shared" si="67"/>
        <v>3</v>
      </c>
      <c r="X69" s="1">
        <f t="shared" si="68"/>
        <v>25</v>
      </c>
      <c r="Y69" s="1">
        <f t="shared" si="69"/>
        <v>13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9</v>
      </c>
      <c r="AE69" s="1">
        <f t="shared" si="49"/>
        <v>1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E70" s="1">
        <v>5</v>
      </c>
      <c r="F70" s="1">
        <v>0</v>
      </c>
      <c r="G70" s="1" t="s">
        <v>83</v>
      </c>
      <c r="H70" s="1" t="s">
        <v>83</v>
      </c>
      <c r="I70" s="1">
        <f t="shared" si="53"/>
        <v>43</v>
      </c>
      <c r="J70" s="1">
        <f t="shared" si="54"/>
        <v>20</v>
      </c>
      <c r="K70" s="1">
        <f t="shared" si="55"/>
        <v>7</v>
      </c>
      <c r="L70" s="1">
        <f t="shared" si="56"/>
        <v>6</v>
      </c>
      <c r="M70" s="1">
        <f t="shared" si="57"/>
        <v>4</v>
      </c>
      <c r="N70" s="1">
        <f t="shared" si="58"/>
        <v>0</v>
      </c>
      <c r="O70" s="1">
        <f t="shared" si="59"/>
        <v>22</v>
      </c>
      <c r="P70" s="1">
        <f t="shared" si="60"/>
        <v>9</v>
      </c>
      <c r="Q70" s="1">
        <f t="shared" si="61"/>
        <v>3</v>
      </c>
      <c r="R70" s="1">
        <f t="shared" si="62"/>
        <v>21</v>
      </c>
      <c r="S70" s="1">
        <f t="shared" si="63"/>
        <v>11</v>
      </c>
      <c r="T70" s="1">
        <f t="shared" si="64"/>
        <v>3</v>
      </c>
      <c r="U70" s="1">
        <f t="shared" si="65"/>
        <v>15</v>
      </c>
      <c r="V70" s="1">
        <f t="shared" si="66"/>
        <v>4</v>
      </c>
      <c r="W70" s="1">
        <f t="shared" si="67"/>
        <v>3</v>
      </c>
      <c r="X70" s="1">
        <f t="shared" si="68"/>
        <v>25</v>
      </c>
      <c r="Y70" s="1">
        <f t="shared" si="69"/>
        <v>13</v>
      </c>
      <c r="Z70" s="1">
        <f t="shared" si="70"/>
        <v>4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9</v>
      </c>
      <c r="AE70" s="1">
        <f t="shared" si="49"/>
        <v>1</v>
      </c>
      <c r="AF70" s="1">
        <f t="shared" si="50"/>
        <v>0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E71" s="1">
        <v>4</v>
      </c>
      <c r="F71" s="1">
        <v>1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20</v>
      </c>
      <c r="K71" s="1">
        <f t="shared" si="55"/>
        <v>7</v>
      </c>
      <c r="L71" s="1">
        <f t="shared" si="56"/>
        <v>6</v>
      </c>
      <c r="M71" s="1">
        <f t="shared" si="57"/>
        <v>4</v>
      </c>
      <c r="N71" s="1">
        <f t="shared" si="58"/>
        <v>0</v>
      </c>
      <c r="O71" s="1">
        <f t="shared" si="59"/>
        <v>22</v>
      </c>
      <c r="P71" s="1">
        <f t="shared" si="60"/>
        <v>9</v>
      </c>
      <c r="Q71" s="1">
        <f t="shared" si="61"/>
        <v>3</v>
      </c>
      <c r="R71" s="1">
        <f t="shared" si="62"/>
        <v>22</v>
      </c>
      <c r="S71" s="1">
        <f t="shared" si="63"/>
        <v>11</v>
      </c>
      <c r="T71" s="1">
        <f t="shared" si="64"/>
        <v>3</v>
      </c>
      <c r="U71" s="1">
        <f t="shared" si="65"/>
        <v>15</v>
      </c>
      <c r="V71" s="1">
        <f t="shared" si="66"/>
        <v>4</v>
      </c>
      <c r="W71" s="1">
        <f t="shared" si="67"/>
        <v>3</v>
      </c>
      <c r="X71" s="1">
        <f t="shared" si="68"/>
        <v>25</v>
      </c>
      <c r="Y71" s="1">
        <f t="shared" si="69"/>
        <v>13</v>
      </c>
      <c r="Z71" s="1">
        <f t="shared" si="70"/>
        <v>4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9</v>
      </c>
      <c r="AE71" s="1">
        <f t="shared" si="49"/>
        <v>1</v>
      </c>
      <c r="AF71" s="1">
        <f t="shared" si="50"/>
        <v>0</v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E72" s="1">
        <v>5</v>
      </c>
      <c r="F72" s="1">
        <v>6</v>
      </c>
      <c r="G72" s="1" t="s">
        <v>84</v>
      </c>
      <c r="H72" s="1" t="s">
        <v>83</v>
      </c>
      <c r="I72" s="1">
        <f t="shared" si="53"/>
        <v>44</v>
      </c>
      <c r="J72" s="1">
        <f t="shared" si="54"/>
        <v>20</v>
      </c>
      <c r="K72" s="1">
        <f t="shared" si="55"/>
        <v>7</v>
      </c>
      <c r="L72" s="1">
        <f t="shared" si="56"/>
        <v>7</v>
      </c>
      <c r="M72" s="1">
        <f t="shared" si="57"/>
        <v>4</v>
      </c>
      <c r="N72" s="1">
        <f t="shared" si="58"/>
        <v>0</v>
      </c>
      <c r="O72" s="1">
        <f t="shared" si="59"/>
        <v>22</v>
      </c>
      <c r="P72" s="1">
        <f t="shared" si="60"/>
        <v>9</v>
      </c>
      <c r="Q72" s="1">
        <f t="shared" si="61"/>
        <v>3</v>
      </c>
      <c r="R72" s="1">
        <f t="shared" si="62"/>
        <v>22</v>
      </c>
      <c r="S72" s="1">
        <f t="shared" si="63"/>
        <v>11</v>
      </c>
      <c r="T72" s="1">
        <f t="shared" si="64"/>
        <v>4</v>
      </c>
      <c r="U72" s="1">
        <f t="shared" si="65"/>
        <v>15</v>
      </c>
      <c r="V72" s="1">
        <f t="shared" si="66"/>
        <v>4</v>
      </c>
      <c r="W72" s="1">
        <f t="shared" si="67"/>
        <v>3</v>
      </c>
      <c r="X72" s="1">
        <f t="shared" si="68"/>
        <v>25</v>
      </c>
      <c r="Y72" s="1">
        <f t="shared" si="69"/>
        <v>13</v>
      </c>
      <c r="Z72" s="1">
        <f t="shared" si="70"/>
        <v>4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8</v>
      </c>
      <c r="AE72" s="1">
        <f t="shared" si="49"/>
        <v>1</v>
      </c>
      <c r="AF72" s="1">
        <f t="shared" si="50"/>
        <v>1</v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E73" s="1">
        <v>3</v>
      </c>
      <c r="F73" s="1">
        <v>4</v>
      </c>
      <c r="G73" s="1" t="s">
        <v>84</v>
      </c>
      <c r="H73" s="1" t="s">
        <v>83</v>
      </c>
      <c r="I73" s="1">
        <f t="shared" si="53"/>
        <v>44</v>
      </c>
      <c r="J73" s="1">
        <f t="shared" si="54"/>
        <v>20</v>
      </c>
      <c r="K73" s="1">
        <f t="shared" si="55"/>
        <v>7</v>
      </c>
      <c r="L73" s="1">
        <f t="shared" si="56"/>
        <v>8</v>
      </c>
      <c r="M73" s="1">
        <f t="shared" si="57"/>
        <v>4</v>
      </c>
      <c r="N73" s="1">
        <f t="shared" si="58"/>
        <v>0</v>
      </c>
      <c r="O73" s="1">
        <f t="shared" si="59"/>
        <v>22</v>
      </c>
      <c r="P73" s="1">
        <f t="shared" si="60"/>
        <v>9</v>
      </c>
      <c r="Q73" s="1">
        <f t="shared" si="61"/>
        <v>4</v>
      </c>
      <c r="R73" s="1">
        <f t="shared" si="62"/>
        <v>22</v>
      </c>
      <c r="S73" s="1">
        <f t="shared" si="63"/>
        <v>11</v>
      </c>
      <c r="T73" s="1">
        <f t="shared" si="64"/>
        <v>4</v>
      </c>
      <c r="U73" s="1">
        <f t="shared" si="65"/>
        <v>15</v>
      </c>
      <c r="V73" s="1">
        <f t="shared" si="66"/>
        <v>4</v>
      </c>
      <c r="W73" s="1">
        <f t="shared" si="67"/>
        <v>4</v>
      </c>
      <c r="X73" s="1">
        <f t="shared" si="68"/>
        <v>25</v>
      </c>
      <c r="Y73" s="1">
        <f t="shared" si="69"/>
        <v>13</v>
      </c>
      <c r="Z73" s="1">
        <f t="shared" si="70"/>
        <v>5</v>
      </c>
      <c r="AA73" s="1" t="str">
        <f t="shared" si="51"/>
        <v>L</v>
      </c>
      <c r="AB73" s="1">
        <f t="shared" si="71"/>
        <v>2</v>
      </c>
      <c r="AC73" s="1" t="str">
        <f t="shared" si="52"/>
        <v>OTL</v>
      </c>
      <c r="AD73" s="1">
        <f t="shared" si="48"/>
        <v>7</v>
      </c>
      <c r="AE73" s="1">
        <f t="shared" si="49"/>
        <v>1</v>
      </c>
      <c r="AF73" s="1">
        <f t="shared" si="50"/>
        <v>2</v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E74" s="1">
        <v>2</v>
      </c>
      <c r="F74" s="1">
        <v>5</v>
      </c>
      <c r="G74" s="1" t="s">
        <v>83</v>
      </c>
      <c r="H74" s="1" t="s">
        <v>83</v>
      </c>
      <c r="I74" s="1">
        <f t="shared" si="53"/>
        <v>44</v>
      </c>
      <c r="J74" s="1">
        <f t="shared" si="54"/>
        <v>21</v>
      </c>
      <c r="K74" s="1">
        <f t="shared" si="55"/>
        <v>7</v>
      </c>
      <c r="L74" s="1">
        <f t="shared" si="56"/>
        <v>8</v>
      </c>
      <c r="M74" s="1">
        <f t="shared" si="57"/>
        <v>4</v>
      </c>
      <c r="N74" s="1">
        <f t="shared" si="58"/>
        <v>0</v>
      </c>
      <c r="O74" s="1">
        <f t="shared" si="59"/>
        <v>22</v>
      </c>
      <c r="P74" s="1">
        <f t="shared" si="60"/>
        <v>10</v>
      </c>
      <c r="Q74" s="1">
        <f t="shared" si="61"/>
        <v>4</v>
      </c>
      <c r="R74" s="1">
        <f t="shared" si="62"/>
        <v>22</v>
      </c>
      <c r="S74" s="1">
        <f t="shared" si="63"/>
        <v>11</v>
      </c>
      <c r="T74" s="1">
        <f t="shared" si="64"/>
        <v>4</v>
      </c>
      <c r="U74" s="1">
        <f t="shared" si="65"/>
        <v>15</v>
      </c>
      <c r="V74" s="1">
        <f t="shared" si="66"/>
        <v>5</v>
      </c>
      <c r="W74" s="1">
        <f t="shared" si="67"/>
        <v>4</v>
      </c>
      <c r="X74" s="1">
        <f t="shared" si="68"/>
        <v>25</v>
      </c>
      <c r="Y74" s="1">
        <f t="shared" si="69"/>
        <v>14</v>
      </c>
      <c r="Z74" s="1">
        <f t="shared" si="70"/>
        <v>5</v>
      </c>
      <c r="AA74" s="1" t="str">
        <f t="shared" si="51"/>
        <v>L</v>
      </c>
      <c r="AB74" s="1">
        <f t="shared" si="71"/>
        <v>3</v>
      </c>
      <c r="AC74" s="1" t="str">
        <f t="shared" si="52"/>
        <v>L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44</v>
      </c>
      <c r="J84" s="1">
        <f t="shared" si="75"/>
        <v>21</v>
      </c>
      <c r="K84" s="1">
        <f t="shared" si="75"/>
        <v>7</v>
      </c>
      <c r="L84" s="1">
        <f t="shared" si="75"/>
        <v>8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22</v>
      </c>
      <c r="P84" s="1">
        <f t="shared" si="76"/>
        <v>10</v>
      </c>
      <c r="Q84" s="1">
        <f t="shared" si="76"/>
        <v>4</v>
      </c>
      <c r="R84" s="1">
        <f t="shared" si="76"/>
        <v>22</v>
      </c>
      <c r="S84" s="1">
        <f t="shared" si="76"/>
        <v>11</v>
      </c>
      <c r="T84" s="1">
        <f t="shared" si="76"/>
        <v>4</v>
      </c>
      <c r="U84" s="1">
        <f t="shared" si="76"/>
        <v>15</v>
      </c>
      <c r="V84" s="1">
        <f t="shared" si="76"/>
        <v>5</v>
      </c>
      <c r="W84" s="1">
        <f t="shared" si="76"/>
        <v>4</v>
      </c>
      <c r="X84" s="1">
        <f t="shared" si="76"/>
        <v>25</v>
      </c>
      <c r="Y84" s="1">
        <f t="shared" si="76"/>
        <v>14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256</v>
      </c>
      <c r="F85" s="1">
        <f>SUM(F2:F83)</f>
        <v>216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22-10-4</v>
      </c>
      <c r="R85" s="1" t="str">
        <f>IF(R84="","0-0-0",CONCATENATE(R84,"-",S84,"-",T84))</f>
        <v>22-11-4</v>
      </c>
      <c r="U85" s="1" t="str">
        <f>IF(U84="","0-0-0",CONCATENATE(U84,"-",V84,"-",W84))</f>
        <v>15-5-4</v>
      </c>
      <c r="X85" s="1" t="str">
        <f>IF(X84="","0-0-0",CONCATENATE(X84,"-",Y84,"-",Z84))</f>
        <v>25-14-5</v>
      </c>
      <c r="AA85" s="1" t="str">
        <f>IF(AA84="","0-0",CONCATENATE(AA84,AB84))</f>
        <v>L3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73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E63" s="1">
        <v>5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30</v>
      </c>
      <c r="K63" s="1">
        <f t="shared" si="31"/>
        <v>4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16</v>
      </c>
      <c r="P63" s="1">
        <f t="shared" si="36"/>
        <v>12</v>
      </c>
      <c r="Q63" s="1">
        <f t="shared" si="37"/>
        <v>4</v>
      </c>
      <c r="R63" s="1">
        <f t="shared" si="38"/>
        <v>9</v>
      </c>
      <c r="S63" s="1">
        <f t="shared" si="39"/>
        <v>18</v>
      </c>
      <c r="T63" s="1">
        <f t="shared" si="40"/>
        <v>3</v>
      </c>
      <c r="U63" s="1">
        <f t="shared" si="41"/>
        <v>10</v>
      </c>
      <c r="V63" s="1">
        <f t="shared" si="42"/>
        <v>7</v>
      </c>
      <c r="W63" s="1">
        <f t="shared" si="43"/>
        <v>2</v>
      </c>
      <c r="X63" s="1">
        <f t="shared" si="44"/>
        <v>14</v>
      </c>
      <c r="Y63" s="1">
        <f t="shared" si="45"/>
        <v>20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E64" s="1">
        <v>3</v>
      </c>
      <c r="F64" s="1">
        <v>7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31</v>
      </c>
      <c r="K64" s="1">
        <f t="shared" si="31"/>
        <v>4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16</v>
      </c>
      <c r="P64" s="1">
        <f t="shared" si="36"/>
        <v>12</v>
      </c>
      <c r="Q64" s="1">
        <f t="shared" si="37"/>
        <v>4</v>
      </c>
      <c r="R64" s="1">
        <f t="shared" si="38"/>
        <v>9</v>
      </c>
      <c r="S64" s="1">
        <f t="shared" si="39"/>
        <v>19</v>
      </c>
      <c r="T64" s="1">
        <f t="shared" si="40"/>
        <v>3</v>
      </c>
      <c r="U64" s="1">
        <f t="shared" si="41"/>
        <v>10</v>
      </c>
      <c r="V64" s="1">
        <f t="shared" si="42"/>
        <v>7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5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E65" s="1">
        <v>0</v>
      </c>
      <c r="F65" s="1">
        <v>4</v>
      </c>
      <c r="G65" s="1" t="s">
        <v>83</v>
      </c>
      <c r="H65" s="1" t="s">
        <v>83</v>
      </c>
      <c r="I65" s="1">
        <f t="shared" si="29"/>
        <v>25</v>
      </c>
      <c r="J65" s="1">
        <f t="shared" si="30"/>
        <v>32</v>
      </c>
      <c r="K65" s="1">
        <f t="shared" si="31"/>
        <v>4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16</v>
      </c>
      <c r="P65" s="1">
        <f t="shared" si="36"/>
        <v>12</v>
      </c>
      <c r="Q65" s="1">
        <f t="shared" si="37"/>
        <v>4</v>
      </c>
      <c r="R65" s="1">
        <f t="shared" si="38"/>
        <v>9</v>
      </c>
      <c r="S65" s="1">
        <f t="shared" si="39"/>
        <v>20</v>
      </c>
      <c r="T65" s="1">
        <f t="shared" si="40"/>
        <v>3</v>
      </c>
      <c r="U65" s="1">
        <f t="shared" si="41"/>
        <v>10</v>
      </c>
      <c r="V65" s="1">
        <f t="shared" si="42"/>
        <v>7</v>
      </c>
      <c r="W65" s="1">
        <f t="shared" si="43"/>
        <v>2</v>
      </c>
      <c r="X65" s="1">
        <f t="shared" si="44"/>
        <v>14</v>
      </c>
      <c r="Y65" s="1">
        <f t="shared" si="45"/>
        <v>20</v>
      </c>
      <c r="Z65" s="1">
        <f t="shared" si="46"/>
        <v>3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E66" s="1">
        <v>5</v>
      </c>
      <c r="F66" s="1">
        <v>4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32</v>
      </c>
      <c r="K66" s="1">
        <f t="shared" si="31"/>
        <v>4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16</v>
      </c>
      <c r="P66" s="1">
        <f t="shared" si="36"/>
        <v>12</v>
      </c>
      <c r="Q66" s="1">
        <f t="shared" si="37"/>
        <v>4</v>
      </c>
      <c r="R66" s="1">
        <f t="shared" si="38"/>
        <v>10</v>
      </c>
      <c r="S66" s="1">
        <f t="shared" si="39"/>
        <v>20</v>
      </c>
      <c r="T66" s="1">
        <f t="shared" si="40"/>
        <v>3</v>
      </c>
      <c r="U66" s="1">
        <f t="shared" si="41"/>
        <v>10</v>
      </c>
      <c r="V66" s="1">
        <f t="shared" si="42"/>
        <v>7</v>
      </c>
      <c r="W66" s="1">
        <f t="shared" si="43"/>
        <v>2</v>
      </c>
      <c r="X66" s="1">
        <f t="shared" si="44"/>
        <v>14</v>
      </c>
      <c r="Y66" s="1">
        <f t="shared" si="45"/>
        <v>20</v>
      </c>
      <c r="Z66" s="1">
        <f t="shared" si="46"/>
        <v>3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26</v>
      </c>
      <c r="J67" s="1">
        <f t="shared" ref="J67:J83" si="54">IF(E67="","",IF(AND(F67&gt;E67,G67=$AK$2,H67=$AK$2),J66+1,J66))</f>
        <v>33</v>
      </c>
      <c r="K67" s="1">
        <f t="shared" ref="K67:K83" si="55">IF(E67="","",IF(AND(G67=$AK$1,E67&gt;F67),K66+1,K66))</f>
        <v>4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10</v>
      </c>
      <c r="S67" s="1">
        <f t="shared" ref="S67:S83" si="63">IF(E67="","",IF(AND(C67=$AL$2,F67&gt;E67,G67=$AK$2,H67=$AK$2),S66+1,S66))</f>
        <v>21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20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6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26</v>
      </c>
      <c r="J68" s="1">
        <f t="shared" si="54"/>
        <v>34</v>
      </c>
      <c r="K68" s="1">
        <f t="shared" si="55"/>
        <v>4</v>
      </c>
      <c r="L68" s="1">
        <f t="shared" si="56"/>
        <v>7</v>
      </c>
      <c r="M68" s="1">
        <f t="shared" si="57"/>
        <v>2</v>
      </c>
      <c r="N68" s="1">
        <f t="shared" si="58"/>
        <v>3</v>
      </c>
      <c r="O68" s="1">
        <f t="shared" si="59"/>
        <v>16</v>
      </c>
      <c r="P68" s="1">
        <f t="shared" si="60"/>
        <v>12</v>
      </c>
      <c r="Q68" s="1">
        <f t="shared" si="61"/>
        <v>4</v>
      </c>
      <c r="R68" s="1">
        <f t="shared" si="62"/>
        <v>10</v>
      </c>
      <c r="S68" s="1">
        <f t="shared" si="63"/>
        <v>22</v>
      </c>
      <c r="T68" s="1">
        <f t="shared" si="64"/>
        <v>3</v>
      </c>
      <c r="U68" s="1">
        <f t="shared" si="65"/>
        <v>10</v>
      </c>
      <c r="V68" s="1">
        <f t="shared" si="66"/>
        <v>7</v>
      </c>
      <c r="W68" s="1">
        <f t="shared" si="67"/>
        <v>2</v>
      </c>
      <c r="X68" s="1">
        <f t="shared" si="68"/>
        <v>14</v>
      </c>
      <c r="Y68" s="1">
        <f t="shared" si="69"/>
        <v>20</v>
      </c>
      <c r="Z68" s="1">
        <f t="shared" si="70"/>
        <v>3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2</v>
      </c>
      <c r="AE68" s="1">
        <f t="shared" si="49"/>
        <v>7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34</v>
      </c>
      <c r="K69" s="1">
        <f t="shared" si="55"/>
        <v>5</v>
      </c>
      <c r="L69" s="1">
        <f t="shared" si="56"/>
        <v>7</v>
      </c>
      <c r="M69" s="1">
        <f t="shared" si="57"/>
        <v>3</v>
      </c>
      <c r="N69" s="1">
        <f t="shared" si="58"/>
        <v>3</v>
      </c>
      <c r="O69" s="1">
        <f t="shared" si="59"/>
        <v>17</v>
      </c>
      <c r="P69" s="1">
        <f t="shared" si="60"/>
        <v>12</v>
      </c>
      <c r="Q69" s="1">
        <f t="shared" si="61"/>
        <v>4</v>
      </c>
      <c r="R69" s="1">
        <f t="shared" si="62"/>
        <v>10</v>
      </c>
      <c r="S69" s="1">
        <f t="shared" si="63"/>
        <v>22</v>
      </c>
      <c r="T69" s="1">
        <f t="shared" si="64"/>
        <v>3</v>
      </c>
      <c r="U69" s="1">
        <f t="shared" si="65"/>
        <v>10</v>
      </c>
      <c r="V69" s="1">
        <f t="shared" si="66"/>
        <v>7</v>
      </c>
      <c r="W69" s="1">
        <f t="shared" si="67"/>
        <v>2</v>
      </c>
      <c r="X69" s="1">
        <f t="shared" si="68"/>
        <v>15</v>
      </c>
      <c r="Y69" s="1">
        <f t="shared" si="69"/>
        <v>20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34</v>
      </c>
      <c r="K70" s="1">
        <f t="shared" si="55"/>
        <v>5</v>
      </c>
      <c r="L70" s="1">
        <f t="shared" si="56"/>
        <v>7</v>
      </c>
      <c r="M70" s="1">
        <f t="shared" si="57"/>
        <v>3</v>
      </c>
      <c r="N70" s="1">
        <f t="shared" si="58"/>
        <v>3</v>
      </c>
      <c r="O70" s="1">
        <f t="shared" si="59"/>
        <v>18</v>
      </c>
      <c r="P70" s="1">
        <f t="shared" si="60"/>
        <v>12</v>
      </c>
      <c r="Q70" s="1">
        <f t="shared" si="61"/>
        <v>4</v>
      </c>
      <c r="R70" s="1">
        <f t="shared" si="62"/>
        <v>10</v>
      </c>
      <c r="S70" s="1">
        <f t="shared" si="63"/>
        <v>22</v>
      </c>
      <c r="T70" s="1">
        <f t="shared" si="64"/>
        <v>3</v>
      </c>
      <c r="U70" s="1">
        <f t="shared" si="65"/>
        <v>10</v>
      </c>
      <c r="V70" s="1">
        <f t="shared" si="66"/>
        <v>7</v>
      </c>
      <c r="W70" s="1">
        <f t="shared" si="67"/>
        <v>2</v>
      </c>
      <c r="X70" s="1">
        <f t="shared" si="68"/>
        <v>15</v>
      </c>
      <c r="Y70" s="1">
        <f t="shared" si="69"/>
        <v>20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E71" s="1">
        <v>4</v>
      </c>
      <c r="F71" s="1">
        <v>3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34</v>
      </c>
      <c r="K71" s="1">
        <f t="shared" si="55"/>
        <v>6</v>
      </c>
      <c r="L71" s="1">
        <f t="shared" si="56"/>
        <v>7</v>
      </c>
      <c r="M71" s="1">
        <f t="shared" si="57"/>
        <v>3</v>
      </c>
      <c r="N71" s="1">
        <f t="shared" si="58"/>
        <v>3</v>
      </c>
      <c r="O71" s="1">
        <f t="shared" si="59"/>
        <v>19</v>
      </c>
      <c r="P71" s="1">
        <f t="shared" si="60"/>
        <v>12</v>
      </c>
      <c r="Q71" s="1">
        <f t="shared" si="61"/>
        <v>4</v>
      </c>
      <c r="R71" s="1">
        <f t="shared" si="62"/>
        <v>10</v>
      </c>
      <c r="S71" s="1">
        <f t="shared" si="63"/>
        <v>22</v>
      </c>
      <c r="T71" s="1">
        <f t="shared" si="64"/>
        <v>3</v>
      </c>
      <c r="U71" s="1">
        <f t="shared" si="65"/>
        <v>10</v>
      </c>
      <c r="V71" s="1">
        <f t="shared" si="66"/>
        <v>7</v>
      </c>
      <c r="W71" s="1">
        <f t="shared" si="67"/>
        <v>2</v>
      </c>
      <c r="X71" s="1">
        <f t="shared" si="68"/>
        <v>15</v>
      </c>
      <c r="Y71" s="1">
        <f t="shared" si="69"/>
        <v>20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E72" s="1">
        <v>3</v>
      </c>
      <c r="F72" s="1">
        <v>2</v>
      </c>
      <c r="G72" s="1" t="s">
        <v>84</v>
      </c>
      <c r="H72" s="1" t="s">
        <v>84</v>
      </c>
      <c r="I72" s="1">
        <f t="shared" si="53"/>
        <v>30</v>
      </c>
      <c r="J72" s="1">
        <f t="shared" si="54"/>
        <v>34</v>
      </c>
      <c r="K72" s="1">
        <f t="shared" si="55"/>
        <v>7</v>
      </c>
      <c r="L72" s="1">
        <f t="shared" si="56"/>
        <v>7</v>
      </c>
      <c r="M72" s="1">
        <f t="shared" si="57"/>
        <v>4</v>
      </c>
      <c r="N72" s="1">
        <f t="shared" si="58"/>
        <v>3</v>
      </c>
      <c r="O72" s="1">
        <f t="shared" si="59"/>
        <v>20</v>
      </c>
      <c r="P72" s="1">
        <f t="shared" si="60"/>
        <v>12</v>
      </c>
      <c r="Q72" s="1">
        <f t="shared" si="61"/>
        <v>4</v>
      </c>
      <c r="R72" s="1">
        <f t="shared" si="62"/>
        <v>10</v>
      </c>
      <c r="S72" s="1">
        <f t="shared" si="63"/>
        <v>22</v>
      </c>
      <c r="T72" s="1">
        <f t="shared" si="64"/>
        <v>3</v>
      </c>
      <c r="U72" s="1">
        <f t="shared" si="65"/>
        <v>11</v>
      </c>
      <c r="V72" s="1">
        <f t="shared" si="66"/>
        <v>7</v>
      </c>
      <c r="W72" s="1">
        <f t="shared" si="67"/>
        <v>2</v>
      </c>
      <c r="X72" s="1">
        <f t="shared" si="68"/>
        <v>16</v>
      </c>
      <c r="Y72" s="1">
        <f t="shared" si="69"/>
        <v>20</v>
      </c>
      <c r="Z72" s="1">
        <f t="shared" si="70"/>
        <v>3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6</v>
      </c>
      <c r="AE72" s="1">
        <f t="shared" si="49"/>
        <v>4</v>
      </c>
      <c r="AF72" s="1">
        <f t="shared" si="50"/>
        <v>0</v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E73" s="1">
        <v>2</v>
      </c>
      <c r="F73" s="1">
        <v>3</v>
      </c>
      <c r="G73" s="1" t="s">
        <v>84</v>
      </c>
      <c r="H73" s="1" t="s">
        <v>83</v>
      </c>
      <c r="I73" s="1">
        <f t="shared" si="53"/>
        <v>30</v>
      </c>
      <c r="J73" s="1">
        <f t="shared" si="54"/>
        <v>34</v>
      </c>
      <c r="K73" s="1">
        <f t="shared" si="55"/>
        <v>7</v>
      </c>
      <c r="L73" s="1">
        <f t="shared" si="56"/>
        <v>8</v>
      </c>
      <c r="M73" s="1">
        <f t="shared" si="57"/>
        <v>4</v>
      </c>
      <c r="N73" s="1">
        <f t="shared" si="58"/>
        <v>3</v>
      </c>
      <c r="O73" s="1">
        <f t="shared" si="59"/>
        <v>20</v>
      </c>
      <c r="P73" s="1">
        <f t="shared" si="60"/>
        <v>12</v>
      </c>
      <c r="Q73" s="1">
        <f t="shared" si="61"/>
        <v>5</v>
      </c>
      <c r="R73" s="1">
        <f t="shared" si="62"/>
        <v>10</v>
      </c>
      <c r="S73" s="1">
        <f t="shared" si="63"/>
        <v>22</v>
      </c>
      <c r="T73" s="1">
        <f t="shared" si="64"/>
        <v>3</v>
      </c>
      <c r="U73" s="1">
        <f t="shared" si="65"/>
        <v>11</v>
      </c>
      <c r="V73" s="1">
        <f t="shared" si="66"/>
        <v>7</v>
      </c>
      <c r="W73" s="1">
        <f t="shared" si="67"/>
        <v>3</v>
      </c>
      <c r="X73" s="1">
        <f t="shared" si="68"/>
        <v>16</v>
      </c>
      <c r="Y73" s="1">
        <f t="shared" si="69"/>
        <v>20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34</v>
      </c>
      <c r="K84" s="1">
        <f t="shared" si="75"/>
        <v>7</v>
      </c>
      <c r="L84" s="1">
        <f t="shared" si="75"/>
        <v>8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20</v>
      </c>
      <c r="P84" s="1">
        <f t="shared" si="76"/>
        <v>12</v>
      </c>
      <c r="Q84" s="1">
        <f t="shared" si="76"/>
        <v>5</v>
      </c>
      <c r="R84" s="1">
        <f t="shared" si="76"/>
        <v>10</v>
      </c>
      <c r="S84" s="1">
        <f t="shared" si="76"/>
        <v>22</v>
      </c>
      <c r="T84" s="1">
        <f t="shared" si="76"/>
        <v>3</v>
      </c>
      <c r="U84" s="1">
        <f t="shared" si="76"/>
        <v>11</v>
      </c>
      <c r="V84" s="1">
        <f t="shared" si="76"/>
        <v>7</v>
      </c>
      <c r="W84" s="1">
        <f t="shared" si="76"/>
        <v>3</v>
      </c>
      <c r="X84" s="1">
        <f t="shared" si="76"/>
        <v>16</v>
      </c>
      <c r="Y84" s="1">
        <f t="shared" si="76"/>
        <v>20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182</v>
      </c>
      <c r="F85" s="1">
        <f>SUM(F2:F83)</f>
        <v>222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20-12-5</v>
      </c>
      <c r="R85" s="1" t="str">
        <f>IF(R84="","0-0-0",CONCATENATE(R84,"-",S84,"-",T84))</f>
        <v>10-22-3</v>
      </c>
      <c r="U85" s="1" t="str">
        <f>IF(U84="","0-0-0",CONCATENATE(U84,"-",V84,"-",W84))</f>
        <v>11-7-3</v>
      </c>
      <c r="X85" s="1" t="str">
        <f>IF(X84="","0-0-0",CONCATENATE(X84,"-",Y84,"-",Z84))</f>
        <v>16-20-4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72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E64" s="1">
        <v>4</v>
      </c>
      <c r="F64" s="1">
        <v>5</v>
      </c>
      <c r="G64" s="1" t="s">
        <v>83</v>
      </c>
      <c r="H64" s="1" t="s">
        <v>83</v>
      </c>
      <c r="I64" s="1">
        <f t="shared" si="29"/>
        <v>40</v>
      </c>
      <c r="J64" s="1">
        <f t="shared" si="30"/>
        <v>17</v>
      </c>
      <c r="K64" s="1">
        <f t="shared" si="31"/>
        <v>10</v>
      </c>
      <c r="L64" s="1">
        <f t="shared" si="32"/>
        <v>6</v>
      </c>
      <c r="M64" s="1">
        <f t="shared" si="33"/>
        <v>4</v>
      </c>
      <c r="N64" s="1">
        <f t="shared" si="34"/>
        <v>3</v>
      </c>
      <c r="O64" s="1">
        <f t="shared" si="35"/>
        <v>23</v>
      </c>
      <c r="P64" s="1">
        <f t="shared" si="36"/>
        <v>8</v>
      </c>
      <c r="Q64" s="1">
        <f t="shared" si="37"/>
        <v>2</v>
      </c>
      <c r="R64" s="1">
        <f t="shared" si="38"/>
        <v>17</v>
      </c>
      <c r="S64" s="1">
        <f t="shared" si="39"/>
        <v>9</v>
      </c>
      <c r="T64" s="1">
        <f t="shared" si="40"/>
        <v>4</v>
      </c>
      <c r="U64" s="1">
        <f t="shared" si="41"/>
        <v>12</v>
      </c>
      <c r="V64" s="1">
        <f t="shared" si="42"/>
        <v>3</v>
      </c>
      <c r="W64" s="1">
        <f t="shared" si="43"/>
        <v>1</v>
      </c>
      <c r="X64" s="1">
        <f t="shared" si="44"/>
        <v>22</v>
      </c>
      <c r="Y64" s="1">
        <f t="shared" si="45"/>
        <v>9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E65" s="1">
        <v>5</v>
      </c>
      <c r="F65" s="1">
        <v>4</v>
      </c>
      <c r="G65" s="1" t="s">
        <v>84</v>
      </c>
      <c r="H65" s="1" t="s">
        <v>84</v>
      </c>
      <c r="I65" s="1">
        <f t="shared" si="29"/>
        <v>41</v>
      </c>
      <c r="J65" s="1">
        <f t="shared" si="30"/>
        <v>17</v>
      </c>
      <c r="K65" s="1">
        <f t="shared" si="31"/>
        <v>11</v>
      </c>
      <c r="L65" s="1">
        <f t="shared" si="32"/>
        <v>6</v>
      </c>
      <c r="M65" s="1">
        <f t="shared" si="33"/>
        <v>5</v>
      </c>
      <c r="N65" s="1">
        <f t="shared" si="34"/>
        <v>3</v>
      </c>
      <c r="O65" s="1">
        <f t="shared" si="35"/>
        <v>24</v>
      </c>
      <c r="P65" s="1">
        <f t="shared" si="36"/>
        <v>8</v>
      </c>
      <c r="Q65" s="1">
        <f t="shared" si="37"/>
        <v>2</v>
      </c>
      <c r="R65" s="1">
        <f t="shared" si="38"/>
        <v>17</v>
      </c>
      <c r="S65" s="1">
        <f t="shared" si="39"/>
        <v>9</v>
      </c>
      <c r="T65" s="1">
        <f t="shared" si="40"/>
        <v>4</v>
      </c>
      <c r="U65" s="1">
        <f t="shared" si="41"/>
        <v>13</v>
      </c>
      <c r="V65" s="1">
        <f t="shared" si="42"/>
        <v>3</v>
      </c>
      <c r="W65" s="1">
        <f t="shared" si="43"/>
        <v>1</v>
      </c>
      <c r="X65" s="1">
        <f t="shared" si="44"/>
        <v>23</v>
      </c>
      <c r="Y65" s="1">
        <f t="shared" si="45"/>
        <v>9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18</v>
      </c>
      <c r="K66" s="1">
        <f t="shared" si="31"/>
        <v>11</v>
      </c>
      <c r="L66" s="1">
        <f t="shared" si="32"/>
        <v>6</v>
      </c>
      <c r="M66" s="1">
        <f t="shared" si="33"/>
        <v>5</v>
      </c>
      <c r="N66" s="1">
        <f t="shared" si="34"/>
        <v>3</v>
      </c>
      <c r="O66" s="1">
        <f t="shared" si="35"/>
        <v>24</v>
      </c>
      <c r="P66" s="1">
        <f t="shared" si="36"/>
        <v>9</v>
      </c>
      <c r="Q66" s="1">
        <f t="shared" si="37"/>
        <v>2</v>
      </c>
      <c r="R66" s="1">
        <f t="shared" si="38"/>
        <v>17</v>
      </c>
      <c r="S66" s="1">
        <f t="shared" si="39"/>
        <v>9</v>
      </c>
      <c r="T66" s="1">
        <f t="shared" si="40"/>
        <v>4</v>
      </c>
      <c r="U66" s="1">
        <f t="shared" si="41"/>
        <v>13</v>
      </c>
      <c r="V66" s="1">
        <f t="shared" si="42"/>
        <v>3</v>
      </c>
      <c r="W66" s="1">
        <f t="shared" si="43"/>
        <v>1</v>
      </c>
      <c r="X66" s="1">
        <f t="shared" si="44"/>
        <v>23</v>
      </c>
      <c r="Y66" s="1">
        <f t="shared" si="45"/>
        <v>9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24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E68" s="1">
        <v>1</v>
      </c>
      <c r="F68" s="1">
        <v>5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19</v>
      </c>
      <c r="K68" s="1">
        <f t="shared" si="55"/>
        <v>11</v>
      </c>
      <c r="L68" s="1">
        <f t="shared" si="56"/>
        <v>6</v>
      </c>
      <c r="M68" s="1">
        <f t="shared" si="57"/>
        <v>5</v>
      </c>
      <c r="N68" s="1">
        <f t="shared" si="58"/>
        <v>3</v>
      </c>
      <c r="O68" s="1">
        <f t="shared" si="59"/>
        <v>24</v>
      </c>
      <c r="P68" s="1">
        <f t="shared" si="60"/>
        <v>9</v>
      </c>
      <c r="Q68" s="1">
        <f t="shared" si="61"/>
        <v>2</v>
      </c>
      <c r="R68" s="1">
        <f t="shared" si="62"/>
        <v>18</v>
      </c>
      <c r="S68" s="1">
        <f t="shared" si="63"/>
        <v>10</v>
      </c>
      <c r="T68" s="1">
        <f t="shared" si="64"/>
        <v>4</v>
      </c>
      <c r="U68" s="1">
        <f t="shared" si="65"/>
        <v>13</v>
      </c>
      <c r="V68" s="1">
        <f t="shared" si="66"/>
        <v>4</v>
      </c>
      <c r="W68" s="1">
        <f t="shared" si="67"/>
        <v>1</v>
      </c>
      <c r="X68" s="1">
        <f t="shared" si="68"/>
        <v>24</v>
      </c>
      <c r="Y68" s="1">
        <f t="shared" si="69"/>
        <v>10</v>
      </c>
      <c r="Z68" s="1">
        <f t="shared" si="70"/>
        <v>3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E69" s="1">
        <v>6</v>
      </c>
      <c r="F69" s="1">
        <v>5</v>
      </c>
      <c r="G69" s="1" t="s">
        <v>84</v>
      </c>
      <c r="H69" s="1" t="s">
        <v>83</v>
      </c>
      <c r="I69" s="1">
        <f t="shared" si="53"/>
        <v>43</v>
      </c>
      <c r="J69" s="1">
        <f t="shared" si="54"/>
        <v>19</v>
      </c>
      <c r="K69" s="1">
        <f t="shared" si="55"/>
        <v>12</v>
      </c>
      <c r="L69" s="1">
        <f t="shared" si="56"/>
        <v>6</v>
      </c>
      <c r="M69" s="1">
        <f t="shared" si="57"/>
        <v>5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18</v>
      </c>
      <c r="S69" s="1">
        <f t="shared" si="63"/>
        <v>10</v>
      </c>
      <c r="T69" s="1">
        <f t="shared" si="64"/>
        <v>4</v>
      </c>
      <c r="U69" s="1">
        <f t="shared" si="65"/>
        <v>14</v>
      </c>
      <c r="V69" s="1">
        <f t="shared" si="66"/>
        <v>4</v>
      </c>
      <c r="W69" s="1">
        <f t="shared" si="67"/>
        <v>1</v>
      </c>
      <c r="X69" s="1">
        <f t="shared" si="68"/>
        <v>25</v>
      </c>
      <c r="Y69" s="1">
        <f t="shared" si="69"/>
        <v>10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4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44</v>
      </c>
      <c r="J70" s="1">
        <f t="shared" si="54"/>
        <v>19</v>
      </c>
      <c r="K70" s="1">
        <f t="shared" si="55"/>
        <v>13</v>
      </c>
      <c r="L70" s="1">
        <f t="shared" si="56"/>
        <v>6</v>
      </c>
      <c r="M70" s="1">
        <f t="shared" si="57"/>
        <v>5</v>
      </c>
      <c r="N70" s="1">
        <f t="shared" si="58"/>
        <v>3</v>
      </c>
      <c r="O70" s="1">
        <f t="shared" si="59"/>
        <v>25</v>
      </c>
      <c r="P70" s="1">
        <f t="shared" si="60"/>
        <v>9</v>
      </c>
      <c r="Q70" s="1">
        <f t="shared" si="61"/>
        <v>2</v>
      </c>
      <c r="R70" s="1">
        <f t="shared" si="62"/>
        <v>19</v>
      </c>
      <c r="S70" s="1">
        <f t="shared" si="63"/>
        <v>10</v>
      </c>
      <c r="T70" s="1">
        <f t="shared" si="64"/>
        <v>4</v>
      </c>
      <c r="U70" s="1">
        <f t="shared" si="65"/>
        <v>14</v>
      </c>
      <c r="V70" s="1">
        <f t="shared" si="66"/>
        <v>4</v>
      </c>
      <c r="W70" s="1">
        <f t="shared" si="67"/>
        <v>1</v>
      </c>
      <c r="X70" s="1">
        <f t="shared" si="68"/>
        <v>26</v>
      </c>
      <c r="Y70" s="1">
        <f t="shared" si="69"/>
        <v>10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E71" s="1">
        <v>5</v>
      </c>
      <c r="F71" s="1">
        <v>1</v>
      </c>
      <c r="G71" s="1" t="s">
        <v>83</v>
      </c>
      <c r="H71" s="1" t="s">
        <v>83</v>
      </c>
      <c r="I71" s="1">
        <f t="shared" si="53"/>
        <v>45</v>
      </c>
      <c r="J71" s="1">
        <f t="shared" si="54"/>
        <v>19</v>
      </c>
      <c r="K71" s="1">
        <f t="shared" si="55"/>
        <v>13</v>
      </c>
      <c r="L71" s="1">
        <f t="shared" si="56"/>
        <v>6</v>
      </c>
      <c r="M71" s="1">
        <f t="shared" si="57"/>
        <v>5</v>
      </c>
      <c r="N71" s="1">
        <f t="shared" si="58"/>
        <v>3</v>
      </c>
      <c r="O71" s="1">
        <f t="shared" si="59"/>
        <v>25</v>
      </c>
      <c r="P71" s="1">
        <f t="shared" si="60"/>
        <v>9</v>
      </c>
      <c r="Q71" s="1">
        <f t="shared" si="61"/>
        <v>2</v>
      </c>
      <c r="R71" s="1">
        <f t="shared" si="62"/>
        <v>20</v>
      </c>
      <c r="S71" s="1">
        <f t="shared" si="63"/>
        <v>10</v>
      </c>
      <c r="T71" s="1">
        <f t="shared" si="64"/>
        <v>4</v>
      </c>
      <c r="U71" s="1">
        <f t="shared" si="65"/>
        <v>15</v>
      </c>
      <c r="V71" s="1">
        <f t="shared" si="66"/>
        <v>4</v>
      </c>
      <c r="W71" s="1">
        <f t="shared" si="67"/>
        <v>1</v>
      </c>
      <c r="X71" s="1">
        <f t="shared" si="68"/>
        <v>27</v>
      </c>
      <c r="Y71" s="1">
        <f t="shared" si="69"/>
        <v>10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7</v>
      </c>
      <c r="AE71" s="1">
        <f t="shared" si="49"/>
        <v>3</v>
      </c>
      <c r="AF71" s="1">
        <f t="shared" si="50"/>
        <v>0</v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45</v>
      </c>
      <c r="J72" s="1">
        <f t="shared" si="54"/>
        <v>20</v>
      </c>
      <c r="K72" s="1">
        <f t="shared" si="55"/>
        <v>13</v>
      </c>
      <c r="L72" s="1">
        <f t="shared" si="56"/>
        <v>6</v>
      </c>
      <c r="M72" s="1">
        <f t="shared" si="57"/>
        <v>5</v>
      </c>
      <c r="N72" s="1">
        <f t="shared" si="58"/>
        <v>3</v>
      </c>
      <c r="O72" s="1">
        <f t="shared" si="59"/>
        <v>25</v>
      </c>
      <c r="P72" s="1">
        <f t="shared" si="60"/>
        <v>9</v>
      </c>
      <c r="Q72" s="1">
        <f t="shared" si="61"/>
        <v>2</v>
      </c>
      <c r="R72" s="1">
        <f t="shared" si="62"/>
        <v>20</v>
      </c>
      <c r="S72" s="1">
        <f t="shared" si="63"/>
        <v>11</v>
      </c>
      <c r="T72" s="1">
        <f t="shared" si="64"/>
        <v>4</v>
      </c>
      <c r="U72" s="1">
        <f t="shared" si="65"/>
        <v>15</v>
      </c>
      <c r="V72" s="1">
        <f t="shared" si="66"/>
        <v>4</v>
      </c>
      <c r="W72" s="1">
        <f t="shared" si="67"/>
        <v>1</v>
      </c>
      <c r="X72" s="1">
        <f t="shared" si="68"/>
        <v>27</v>
      </c>
      <c r="Y72" s="1">
        <f t="shared" si="69"/>
        <v>11</v>
      </c>
      <c r="Z72" s="1">
        <f t="shared" si="70"/>
        <v>3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6</v>
      </c>
      <c r="AE72" s="1">
        <f t="shared" si="49"/>
        <v>4</v>
      </c>
      <c r="AF72" s="1">
        <f t="shared" si="50"/>
        <v>0</v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45</v>
      </c>
      <c r="J84" s="1">
        <f t="shared" si="75"/>
        <v>20</v>
      </c>
      <c r="K84" s="1">
        <f t="shared" si="75"/>
        <v>13</v>
      </c>
      <c r="L84" s="1">
        <f t="shared" si="75"/>
        <v>6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25</v>
      </c>
      <c r="P84" s="1">
        <f t="shared" si="76"/>
        <v>9</v>
      </c>
      <c r="Q84" s="1">
        <f t="shared" si="76"/>
        <v>2</v>
      </c>
      <c r="R84" s="1">
        <f t="shared" si="76"/>
        <v>20</v>
      </c>
      <c r="S84" s="1">
        <f t="shared" si="76"/>
        <v>11</v>
      </c>
      <c r="T84" s="1">
        <f t="shared" si="76"/>
        <v>4</v>
      </c>
      <c r="U84" s="1">
        <f t="shared" si="76"/>
        <v>15</v>
      </c>
      <c r="V84" s="1">
        <f t="shared" si="76"/>
        <v>4</v>
      </c>
      <c r="W84" s="1">
        <f t="shared" si="76"/>
        <v>1</v>
      </c>
      <c r="X84" s="1">
        <f t="shared" si="76"/>
        <v>27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252</v>
      </c>
      <c r="F85" s="1">
        <f>SUM(F2:F83)</f>
        <v>211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25-9-2</v>
      </c>
      <c r="R85" s="1" t="str">
        <f>IF(R84="","0-0-0",CONCATENATE(R84,"-",S84,"-",T84))</f>
        <v>20-11-4</v>
      </c>
      <c r="U85" s="1" t="str">
        <f>IF(U84="","0-0-0",CONCATENATE(U84,"-",V84,"-",W84))</f>
        <v>15-4-1</v>
      </c>
      <c r="X85" s="1" t="str">
        <f>IF(X84="","0-0-0",CONCATENATE(X84,"-",Y84,"-",Z84))</f>
        <v>27-11-3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E64" s="1">
        <v>3</v>
      </c>
      <c r="F64" s="1">
        <v>4</v>
      </c>
      <c r="G64" s="1" t="s">
        <v>84</v>
      </c>
      <c r="H64" s="1" t="s">
        <v>83</v>
      </c>
      <c r="I64" s="1">
        <f t="shared" si="29"/>
        <v>23</v>
      </c>
      <c r="J64" s="1">
        <f t="shared" si="30"/>
        <v>29</v>
      </c>
      <c r="K64" s="1">
        <f t="shared" si="31"/>
        <v>5</v>
      </c>
      <c r="L64" s="1">
        <f t="shared" si="32"/>
        <v>11</v>
      </c>
      <c r="M64" s="1">
        <f t="shared" si="33"/>
        <v>3</v>
      </c>
      <c r="N64" s="1">
        <f t="shared" si="34"/>
        <v>5</v>
      </c>
      <c r="O64" s="1">
        <f t="shared" si="35"/>
        <v>12</v>
      </c>
      <c r="P64" s="1">
        <f t="shared" si="36"/>
        <v>15</v>
      </c>
      <c r="Q64" s="1">
        <f t="shared" si="37"/>
        <v>5</v>
      </c>
      <c r="R64" s="1">
        <f t="shared" si="38"/>
        <v>11</v>
      </c>
      <c r="S64" s="1">
        <f t="shared" si="39"/>
        <v>14</v>
      </c>
      <c r="T64" s="1">
        <f t="shared" si="40"/>
        <v>6</v>
      </c>
      <c r="U64" s="1">
        <f t="shared" si="41"/>
        <v>8</v>
      </c>
      <c r="V64" s="1">
        <f t="shared" si="42"/>
        <v>6</v>
      </c>
      <c r="W64" s="1">
        <f t="shared" si="43"/>
        <v>4</v>
      </c>
      <c r="X64" s="1">
        <f t="shared" si="44"/>
        <v>16</v>
      </c>
      <c r="Y64" s="1">
        <f t="shared" si="45"/>
        <v>14</v>
      </c>
      <c r="Z64" s="1">
        <f t="shared" si="46"/>
        <v>7</v>
      </c>
      <c r="AA64" s="1" t="str">
        <f t="shared" si="27"/>
        <v>L</v>
      </c>
      <c r="AB64" s="1">
        <f t="shared" si="47"/>
        <v>3</v>
      </c>
      <c r="AC64" s="1" t="str">
        <f t="shared" si="28"/>
        <v>OTL</v>
      </c>
      <c r="AD64" s="1">
        <f t="shared" si="48"/>
        <v>2</v>
      </c>
      <c r="AE64" s="1">
        <f t="shared" si="49"/>
        <v>6</v>
      </c>
      <c r="AF64" s="1">
        <f t="shared" si="50"/>
        <v>2</v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E65" s="1">
        <v>3</v>
      </c>
      <c r="F65" s="1">
        <v>2</v>
      </c>
      <c r="G65" s="1" t="s">
        <v>84</v>
      </c>
      <c r="H65" s="1" t="s">
        <v>83</v>
      </c>
      <c r="I65" s="1">
        <f t="shared" si="29"/>
        <v>24</v>
      </c>
      <c r="J65" s="1">
        <f t="shared" si="30"/>
        <v>29</v>
      </c>
      <c r="K65" s="1">
        <f t="shared" si="31"/>
        <v>6</v>
      </c>
      <c r="L65" s="1">
        <f t="shared" si="32"/>
        <v>11</v>
      </c>
      <c r="M65" s="1">
        <f t="shared" si="33"/>
        <v>3</v>
      </c>
      <c r="N65" s="1">
        <f t="shared" si="34"/>
        <v>5</v>
      </c>
      <c r="O65" s="1">
        <f t="shared" si="35"/>
        <v>13</v>
      </c>
      <c r="P65" s="1">
        <f t="shared" si="36"/>
        <v>15</v>
      </c>
      <c r="Q65" s="1">
        <f t="shared" si="37"/>
        <v>5</v>
      </c>
      <c r="R65" s="1">
        <f t="shared" si="38"/>
        <v>11</v>
      </c>
      <c r="S65" s="1">
        <f t="shared" si="39"/>
        <v>14</v>
      </c>
      <c r="T65" s="1">
        <f t="shared" si="40"/>
        <v>6</v>
      </c>
      <c r="U65" s="1">
        <f t="shared" si="41"/>
        <v>9</v>
      </c>
      <c r="V65" s="1">
        <f t="shared" si="42"/>
        <v>6</v>
      </c>
      <c r="W65" s="1">
        <f t="shared" si="43"/>
        <v>4</v>
      </c>
      <c r="X65" s="1">
        <f t="shared" si="44"/>
        <v>17</v>
      </c>
      <c r="Y65" s="1">
        <f t="shared" si="45"/>
        <v>14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E66" s="1">
        <v>3</v>
      </c>
      <c r="F66" s="1">
        <v>2</v>
      </c>
      <c r="G66" s="1" t="s">
        <v>84</v>
      </c>
      <c r="H66" s="1" t="s">
        <v>83</v>
      </c>
      <c r="I66" s="1">
        <f t="shared" si="29"/>
        <v>25</v>
      </c>
      <c r="J66" s="1">
        <f t="shared" si="30"/>
        <v>29</v>
      </c>
      <c r="K66" s="1">
        <f t="shared" si="31"/>
        <v>7</v>
      </c>
      <c r="L66" s="1">
        <f t="shared" si="32"/>
        <v>11</v>
      </c>
      <c r="M66" s="1">
        <f t="shared" si="33"/>
        <v>3</v>
      </c>
      <c r="N66" s="1">
        <f t="shared" si="34"/>
        <v>5</v>
      </c>
      <c r="O66" s="1">
        <f t="shared" si="35"/>
        <v>13</v>
      </c>
      <c r="P66" s="1">
        <f t="shared" si="36"/>
        <v>15</v>
      </c>
      <c r="Q66" s="1">
        <f t="shared" si="37"/>
        <v>5</v>
      </c>
      <c r="R66" s="1">
        <f t="shared" si="38"/>
        <v>12</v>
      </c>
      <c r="S66" s="1">
        <f t="shared" si="39"/>
        <v>14</v>
      </c>
      <c r="T66" s="1">
        <f t="shared" si="40"/>
        <v>6</v>
      </c>
      <c r="U66" s="1">
        <f t="shared" si="41"/>
        <v>10</v>
      </c>
      <c r="V66" s="1">
        <f t="shared" si="42"/>
        <v>6</v>
      </c>
      <c r="W66" s="1">
        <f t="shared" si="43"/>
        <v>4</v>
      </c>
      <c r="X66" s="1">
        <f t="shared" si="44"/>
        <v>18</v>
      </c>
      <c r="Y66" s="1">
        <f t="shared" si="45"/>
        <v>14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4</v>
      </c>
      <c r="AF66" s="1">
        <f t="shared" si="50"/>
        <v>2</v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E67" s="1">
        <v>0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25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13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25</v>
      </c>
      <c r="J68" s="1">
        <f t="shared" si="54"/>
        <v>30</v>
      </c>
      <c r="K68" s="1">
        <f t="shared" si="55"/>
        <v>7</v>
      </c>
      <c r="L68" s="1">
        <f t="shared" si="56"/>
        <v>12</v>
      </c>
      <c r="M68" s="1">
        <f t="shared" si="57"/>
        <v>3</v>
      </c>
      <c r="N68" s="1">
        <f t="shared" si="58"/>
        <v>5</v>
      </c>
      <c r="O68" s="1">
        <f t="shared" si="59"/>
        <v>13</v>
      </c>
      <c r="P68" s="1">
        <f t="shared" si="60"/>
        <v>15</v>
      </c>
      <c r="Q68" s="1">
        <f t="shared" si="61"/>
        <v>6</v>
      </c>
      <c r="R68" s="1">
        <f t="shared" si="62"/>
        <v>12</v>
      </c>
      <c r="S68" s="1">
        <f t="shared" si="63"/>
        <v>15</v>
      </c>
      <c r="T68" s="1">
        <f t="shared" si="64"/>
        <v>6</v>
      </c>
      <c r="U68" s="1">
        <f t="shared" si="65"/>
        <v>10</v>
      </c>
      <c r="V68" s="1">
        <f t="shared" si="66"/>
        <v>6</v>
      </c>
      <c r="W68" s="1">
        <f t="shared" si="67"/>
        <v>5</v>
      </c>
      <c r="X68" s="1">
        <f t="shared" si="68"/>
        <v>18</v>
      </c>
      <c r="Y68" s="1">
        <f t="shared" si="69"/>
        <v>15</v>
      </c>
      <c r="Z68" s="1">
        <f t="shared" si="70"/>
        <v>8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3</v>
      </c>
      <c r="AE68" s="1">
        <f t="shared" si="49"/>
        <v>4</v>
      </c>
      <c r="AF68" s="1">
        <f t="shared" si="50"/>
        <v>3</v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E69" s="1">
        <v>2</v>
      </c>
      <c r="F69" s="1">
        <v>1</v>
      </c>
      <c r="G69" s="1" t="s">
        <v>83</v>
      </c>
      <c r="H69" s="1" t="s">
        <v>83</v>
      </c>
      <c r="I69" s="1">
        <f t="shared" si="53"/>
        <v>26</v>
      </c>
      <c r="J69" s="1">
        <f t="shared" si="54"/>
        <v>30</v>
      </c>
      <c r="K69" s="1">
        <f t="shared" si="55"/>
        <v>7</v>
      </c>
      <c r="L69" s="1">
        <f t="shared" si="56"/>
        <v>12</v>
      </c>
      <c r="M69" s="1">
        <f t="shared" si="57"/>
        <v>3</v>
      </c>
      <c r="N69" s="1">
        <f t="shared" si="58"/>
        <v>5</v>
      </c>
      <c r="O69" s="1">
        <f t="shared" si="59"/>
        <v>13</v>
      </c>
      <c r="P69" s="1">
        <f t="shared" si="60"/>
        <v>15</v>
      </c>
      <c r="Q69" s="1">
        <f t="shared" si="61"/>
        <v>6</v>
      </c>
      <c r="R69" s="1">
        <f t="shared" si="62"/>
        <v>13</v>
      </c>
      <c r="S69" s="1">
        <f t="shared" si="63"/>
        <v>15</v>
      </c>
      <c r="T69" s="1">
        <f t="shared" si="64"/>
        <v>6</v>
      </c>
      <c r="U69" s="1">
        <f t="shared" si="65"/>
        <v>11</v>
      </c>
      <c r="V69" s="1">
        <f t="shared" si="66"/>
        <v>6</v>
      </c>
      <c r="W69" s="1">
        <f t="shared" si="67"/>
        <v>5</v>
      </c>
      <c r="X69" s="1">
        <f t="shared" si="68"/>
        <v>19</v>
      </c>
      <c r="Y69" s="1">
        <f t="shared" si="69"/>
        <v>15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26</v>
      </c>
      <c r="J70" s="1">
        <f t="shared" si="54"/>
        <v>31</v>
      </c>
      <c r="K70" s="1">
        <f t="shared" si="55"/>
        <v>7</v>
      </c>
      <c r="L70" s="1">
        <f t="shared" si="56"/>
        <v>12</v>
      </c>
      <c r="M70" s="1">
        <f t="shared" si="57"/>
        <v>3</v>
      </c>
      <c r="N70" s="1">
        <f t="shared" si="58"/>
        <v>5</v>
      </c>
      <c r="O70" s="1">
        <f t="shared" si="59"/>
        <v>13</v>
      </c>
      <c r="P70" s="1">
        <f t="shared" si="60"/>
        <v>16</v>
      </c>
      <c r="Q70" s="1">
        <f t="shared" si="61"/>
        <v>6</v>
      </c>
      <c r="R70" s="1">
        <f t="shared" si="62"/>
        <v>13</v>
      </c>
      <c r="S70" s="1">
        <f t="shared" si="63"/>
        <v>15</v>
      </c>
      <c r="T70" s="1">
        <f t="shared" si="64"/>
        <v>6</v>
      </c>
      <c r="U70" s="1">
        <f t="shared" si="65"/>
        <v>11</v>
      </c>
      <c r="V70" s="1">
        <f t="shared" si="66"/>
        <v>7</v>
      </c>
      <c r="W70" s="1">
        <f t="shared" si="67"/>
        <v>5</v>
      </c>
      <c r="X70" s="1">
        <f t="shared" si="68"/>
        <v>19</v>
      </c>
      <c r="Y70" s="1">
        <f t="shared" si="69"/>
        <v>16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E71" s="1">
        <v>2</v>
      </c>
      <c r="F71" s="1">
        <v>3</v>
      </c>
      <c r="G71" s="1" t="s">
        <v>84</v>
      </c>
      <c r="H71" s="1" t="s">
        <v>83</v>
      </c>
      <c r="I71" s="1">
        <f t="shared" si="53"/>
        <v>26</v>
      </c>
      <c r="J71" s="1">
        <f t="shared" si="54"/>
        <v>31</v>
      </c>
      <c r="K71" s="1">
        <f t="shared" si="55"/>
        <v>7</v>
      </c>
      <c r="L71" s="1">
        <f t="shared" si="56"/>
        <v>13</v>
      </c>
      <c r="M71" s="1">
        <f t="shared" si="57"/>
        <v>3</v>
      </c>
      <c r="N71" s="1">
        <f t="shared" si="58"/>
        <v>5</v>
      </c>
      <c r="O71" s="1">
        <f t="shared" si="59"/>
        <v>13</v>
      </c>
      <c r="P71" s="1">
        <f t="shared" si="60"/>
        <v>16</v>
      </c>
      <c r="Q71" s="1">
        <f t="shared" si="61"/>
        <v>7</v>
      </c>
      <c r="R71" s="1">
        <f t="shared" si="62"/>
        <v>13</v>
      </c>
      <c r="S71" s="1">
        <f t="shared" si="63"/>
        <v>15</v>
      </c>
      <c r="T71" s="1">
        <f t="shared" si="64"/>
        <v>6</v>
      </c>
      <c r="U71" s="1">
        <f t="shared" si="65"/>
        <v>11</v>
      </c>
      <c r="V71" s="1">
        <f t="shared" si="66"/>
        <v>7</v>
      </c>
      <c r="W71" s="1">
        <f t="shared" si="67"/>
        <v>6</v>
      </c>
      <c r="X71" s="1">
        <f t="shared" si="68"/>
        <v>19</v>
      </c>
      <c r="Y71" s="1">
        <f t="shared" si="69"/>
        <v>16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3</v>
      </c>
      <c r="AE71" s="1">
        <f t="shared" si="49"/>
        <v>3</v>
      </c>
      <c r="AF71" s="1">
        <f t="shared" si="50"/>
        <v>4</v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E72" s="1">
        <v>4</v>
      </c>
      <c r="F72" s="1">
        <v>3</v>
      </c>
      <c r="G72" s="1" t="s">
        <v>83</v>
      </c>
      <c r="H72" s="1" t="s">
        <v>83</v>
      </c>
      <c r="I72" s="1">
        <f t="shared" si="53"/>
        <v>27</v>
      </c>
      <c r="J72" s="1">
        <f t="shared" si="54"/>
        <v>31</v>
      </c>
      <c r="K72" s="1">
        <f t="shared" si="55"/>
        <v>7</v>
      </c>
      <c r="L72" s="1">
        <f t="shared" si="56"/>
        <v>13</v>
      </c>
      <c r="M72" s="1">
        <f t="shared" si="57"/>
        <v>3</v>
      </c>
      <c r="N72" s="1">
        <f t="shared" si="58"/>
        <v>5</v>
      </c>
      <c r="O72" s="1">
        <f t="shared" si="59"/>
        <v>13</v>
      </c>
      <c r="P72" s="1">
        <f t="shared" si="60"/>
        <v>16</v>
      </c>
      <c r="Q72" s="1">
        <f t="shared" si="61"/>
        <v>7</v>
      </c>
      <c r="R72" s="1">
        <f t="shared" si="62"/>
        <v>14</v>
      </c>
      <c r="S72" s="1">
        <f t="shared" si="63"/>
        <v>15</v>
      </c>
      <c r="T72" s="1">
        <f t="shared" si="64"/>
        <v>6</v>
      </c>
      <c r="U72" s="1">
        <f t="shared" si="65"/>
        <v>11</v>
      </c>
      <c r="V72" s="1">
        <f t="shared" si="66"/>
        <v>7</v>
      </c>
      <c r="W72" s="1">
        <f t="shared" si="67"/>
        <v>6</v>
      </c>
      <c r="X72" s="1">
        <f t="shared" si="68"/>
        <v>19</v>
      </c>
      <c r="Y72" s="1">
        <f t="shared" si="69"/>
        <v>16</v>
      </c>
      <c r="Z72" s="1">
        <f t="shared" si="70"/>
        <v>9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4</v>
      </c>
      <c r="AE72" s="1">
        <f t="shared" si="49"/>
        <v>3</v>
      </c>
      <c r="AF72" s="1">
        <f t="shared" si="50"/>
        <v>3</v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E73" s="1">
        <v>1</v>
      </c>
      <c r="F73" s="1">
        <v>5</v>
      </c>
      <c r="G73" s="1" t="s">
        <v>83</v>
      </c>
      <c r="H73" s="1" t="s">
        <v>83</v>
      </c>
      <c r="I73" s="1">
        <f t="shared" si="53"/>
        <v>27</v>
      </c>
      <c r="J73" s="1">
        <f t="shared" si="54"/>
        <v>32</v>
      </c>
      <c r="K73" s="1">
        <f t="shared" si="55"/>
        <v>7</v>
      </c>
      <c r="L73" s="1">
        <f t="shared" si="56"/>
        <v>13</v>
      </c>
      <c r="M73" s="1">
        <f t="shared" si="57"/>
        <v>3</v>
      </c>
      <c r="N73" s="1">
        <f t="shared" si="58"/>
        <v>5</v>
      </c>
      <c r="O73" s="1">
        <f t="shared" si="59"/>
        <v>13</v>
      </c>
      <c r="P73" s="1">
        <f t="shared" si="60"/>
        <v>16</v>
      </c>
      <c r="Q73" s="1">
        <f t="shared" si="61"/>
        <v>7</v>
      </c>
      <c r="R73" s="1">
        <f t="shared" si="62"/>
        <v>14</v>
      </c>
      <c r="S73" s="1">
        <f t="shared" si="63"/>
        <v>16</v>
      </c>
      <c r="T73" s="1">
        <f t="shared" si="64"/>
        <v>6</v>
      </c>
      <c r="U73" s="1">
        <f t="shared" si="65"/>
        <v>11</v>
      </c>
      <c r="V73" s="1">
        <f t="shared" si="66"/>
        <v>7</v>
      </c>
      <c r="W73" s="1">
        <f t="shared" si="67"/>
        <v>6</v>
      </c>
      <c r="X73" s="1">
        <f t="shared" si="68"/>
        <v>19</v>
      </c>
      <c r="Y73" s="1">
        <f t="shared" si="69"/>
        <v>16</v>
      </c>
      <c r="Z73" s="1">
        <f t="shared" si="70"/>
        <v>9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3</v>
      </c>
      <c r="AF73" s="1">
        <f t="shared" si="50"/>
        <v>3</v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E74" s="1">
        <v>1</v>
      </c>
      <c r="F74" s="1">
        <v>6</v>
      </c>
      <c r="G74" s="1" t="s">
        <v>83</v>
      </c>
      <c r="H74" s="1" t="s">
        <v>83</v>
      </c>
      <c r="I74" s="1">
        <f t="shared" si="53"/>
        <v>27</v>
      </c>
      <c r="J74" s="1">
        <f t="shared" si="54"/>
        <v>33</v>
      </c>
      <c r="K74" s="1">
        <f t="shared" si="55"/>
        <v>7</v>
      </c>
      <c r="L74" s="1">
        <f t="shared" si="56"/>
        <v>13</v>
      </c>
      <c r="M74" s="1">
        <f t="shared" si="57"/>
        <v>3</v>
      </c>
      <c r="N74" s="1">
        <f t="shared" si="58"/>
        <v>5</v>
      </c>
      <c r="O74" s="1">
        <f t="shared" si="59"/>
        <v>13</v>
      </c>
      <c r="P74" s="1">
        <f t="shared" si="60"/>
        <v>16</v>
      </c>
      <c r="Q74" s="1">
        <f t="shared" si="61"/>
        <v>7</v>
      </c>
      <c r="R74" s="1">
        <f t="shared" si="62"/>
        <v>14</v>
      </c>
      <c r="S74" s="1">
        <f t="shared" si="63"/>
        <v>17</v>
      </c>
      <c r="T74" s="1">
        <f t="shared" si="64"/>
        <v>6</v>
      </c>
      <c r="U74" s="1">
        <f t="shared" si="65"/>
        <v>11</v>
      </c>
      <c r="V74" s="1">
        <f t="shared" si="66"/>
        <v>7</v>
      </c>
      <c r="W74" s="1">
        <f t="shared" si="67"/>
        <v>6</v>
      </c>
      <c r="X74" s="1">
        <f t="shared" si="68"/>
        <v>19</v>
      </c>
      <c r="Y74" s="1">
        <f t="shared" si="69"/>
        <v>16</v>
      </c>
      <c r="Z74" s="1">
        <f t="shared" si="70"/>
        <v>9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33</v>
      </c>
      <c r="K84" s="1">
        <f t="shared" si="75"/>
        <v>7</v>
      </c>
      <c r="L84" s="1">
        <f t="shared" si="75"/>
        <v>13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16</v>
      </c>
      <c r="Q84" s="1">
        <f t="shared" si="76"/>
        <v>7</v>
      </c>
      <c r="R84" s="1">
        <f t="shared" si="76"/>
        <v>14</v>
      </c>
      <c r="S84" s="1">
        <f t="shared" si="76"/>
        <v>17</v>
      </c>
      <c r="T84" s="1">
        <f t="shared" si="76"/>
        <v>6</v>
      </c>
      <c r="U84" s="1">
        <f t="shared" si="76"/>
        <v>11</v>
      </c>
      <c r="V84" s="1">
        <f t="shared" si="76"/>
        <v>7</v>
      </c>
      <c r="W84" s="1">
        <f t="shared" si="76"/>
        <v>6</v>
      </c>
      <c r="X84" s="1">
        <f t="shared" si="76"/>
        <v>19</v>
      </c>
      <c r="Y84" s="1">
        <f t="shared" si="76"/>
        <v>16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189</v>
      </c>
      <c r="F85" s="1">
        <f>SUM(F2:F83)</f>
        <v>239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13-16-7</v>
      </c>
      <c r="R85" s="1" t="str">
        <f>IF(R84="","0-0-0",CONCATENATE(R84,"-",S84,"-",T84))</f>
        <v>14-17-6</v>
      </c>
      <c r="U85" s="1" t="str">
        <f>IF(U84="","0-0-0",CONCATENATE(U84,"-",V84,"-",W84))</f>
        <v>11-7-6</v>
      </c>
      <c r="X85" s="1" t="str">
        <f>IF(X84="","0-0-0",CONCATENATE(X84,"-",Y84,"-",Z84))</f>
        <v>19-16-9</v>
      </c>
      <c r="AA85" s="1" t="str">
        <f>IF(AA84="","0-0",CONCATENATE(AA84,AB84))</f>
        <v>L2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73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E63" s="1">
        <v>3</v>
      </c>
      <c r="F63" s="1">
        <v>2</v>
      </c>
      <c r="G63" s="1" t="s">
        <v>84</v>
      </c>
      <c r="H63" s="1" t="s">
        <v>84</v>
      </c>
      <c r="I63" s="1">
        <f t="shared" si="29"/>
        <v>43</v>
      </c>
      <c r="J63" s="1">
        <f t="shared" si="30"/>
        <v>10</v>
      </c>
      <c r="K63" s="1">
        <f t="shared" si="31"/>
        <v>5</v>
      </c>
      <c r="L63" s="1">
        <f t="shared" si="32"/>
        <v>9</v>
      </c>
      <c r="M63" s="1">
        <f t="shared" si="33"/>
        <v>3</v>
      </c>
      <c r="N63" s="1">
        <f t="shared" si="34"/>
        <v>5</v>
      </c>
      <c r="O63" s="1">
        <f t="shared" si="35"/>
        <v>23</v>
      </c>
      <c r="P63" s="1">
        <f t="shared" si="36"/>
        <v>4</v>
      </c>
      <c r="Q63" s="1">
        <f t="shared" si="37"/>
        <v>4</v>
      </c>
      <c r="R63" s="1">
        <f t="shared" si="38"/>
        <v>20</v>
      </c>
      <c r="S63" s="1">
        <f t="shared" si="39"/>
        <v>6</v>
      </c>
      <c r="T63" s="1">
        <f t="shared" si="40"/>
        <v>5</v>
      </c>
      <c r="U63" s="1">
        <f t="shared" si="41"/>
        <v>12</v>
      </c>
      <c r="V63" s="1">
        <f t="shared" si="42"/>
        <v>2</v>
      </c>
      <c r="W63" s="1">
        <f t="shared" si="43"/>
        <v>4</v>
      </c>
      <c r="X63" s="1">
        <f t="shared" si="44"/>
        <v>25</v>
      </c>
      <c r="Y63" s="1">
        <f t="shared" si="45"/>
        <v>2</v>
      </c>
      <c r="Z63" s="1">
        <f t="shared" si="46"/>
        <v>6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8</v>
      </c>
      <c r="AE63" s="1">
        <f t="shared" si="49"/>
        <v>2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E64" s="1">
        <v>3</v>
      </c>
      <c r="F64" s="1">
        <v>4</v>
      </c>
      <c r="G64" s="1" t="s">
        <v>83</v>
      </c>
      <c r="H64" s="1" t="s">
        <v>83</v>
      </c>
      <c r="I64" s="1">
        <f t="shared" si="29"/>
        <v>43</v>
      </c>
      <c r="J64" s="1">
        <f t="shared" si="30"/>
        <v>11</v>
      </c>
      <c r="K64" s="1">
        <f t="shared" si="31"/>
        <v>5</v>
      </c>
      <c r="L64" s="1">
        <f t="shared" si="32"/>
        <v>9</v>
      </c>
      <c r="M64" s="1">
        <f t="shared" si="33"/>
        <v>3</v>
      </c>
      <c r="N64" s="1">
        <f t="shared" si="34"/>
        <v>5</v>
      </c>
      <c r="O64" s="1">
        <f t="shared" si="35"/>
        <v>23</v>
      </c>
      <c r="P64" s="1">
        <f t="shared" si="36"/>
        <v>5</v>
      </c>
      <c r="Q64" s="1">
        <f t="shared" si="37"/>
        <v>4</v>
      </c>
      <c r="R64" s="1">
        <f t="shared" si="38"/>
        <v>20</v>
      </c>
      <c r="S64" s="1">
        <f t="shared" si="39"/>
        <v>6</v>
      </c>
      <c r="T64" s="1">
        <f t="shared" si="40"/>
        <v>5</v>
      </c>
      <c r="U64" s="1">
        <f t="shared" si="41"/>
        <v>12</v>
      </c>
      <c r="V64" s="1">
        <f t="shared" si="42"/>
        <v>2</v>
      </c>
      <c r="W64" s="1">
        <f t="shared" si="43"/>
        <v>4</v>
      </c>
      <c r="X64" s="1">
        <f t="shared" si="44"/>
        <v>25</v>
      </c>
      <c r="Y64" s="1">
        <f t="shared" si="45"/>
        <v>3</v>
      </c>
      <c r="Z64" s="1">
        <f t="shared" si="46"/>
        <v>6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E65" s="1">
        <v>5</v>
      </c>
      <c r="F65" s="1">
        <v>1</v>
      </c>
      <c r="G65" s="1" t="s">
        <v>83</v>
      </c>
      <c r="H65" s="1" t="s">
        <v>83</v>
      </c>
      <c r="I65" s="1">
        <f t="shared" si="29"/>
        <v>44</v>
      </c>
      <c r="J65" s="1">
        <f t="shared" si="30"/>
        <v>11</v>
      </c>
      <c r="K65" s="1">
        <f t="shared" si="31"/>
        <v>5</v>
      </c>
      <c r="L65" s="1">
        <f t="shared" si="32"/>
        <v>9</v>
      </c>
      <c r="M65" s="1">
        <f t="shared" si="33"/>
        <v>3</v>
      </c>
      <c r="N65" s="1">
        <f t="shared" si="34"/>
        <v>5</v>
      </c>
      <c r="O65" s="1">
        <f t="shared" si="35"/>
        <v>23</v>
      </c>
      <c r="P65" s="1">
        <f t="shared" si="36"/>
        <v>5</v>
      </c>
      <c r="Q65" s="1">
        <f t="shared" si="37"/>
        <v>4</v>
      </c>
      <c r="R65" s="1">
        <f t="shared" si="38"/>
        <v>21</v>
      </c>
      <c r="S65" s="1">
        <f t="shared" si="39"/>
        <v>6</v>
      </c>
      <c r="T65" s="1">
        <f t="shared" si="40"/>
        <v>5</v>
      </c>
      <c r="U65" s="1">
        <f t="shared" si="41"/>
        <v>12</v>
      </c>
      <c r="V65" s="1">
        <f t="shared" si="42"/>
        <v>2</v>
      </c>
      <c r="W65" s="1">
        <f t="shared" si="43"/>
        <v>4</v>
      </c>
      <c r="X65" s="1">
        <f t="shared" si="44"/>
        <v>26</v>
      </c>
      <c r="Y65" s="1">
        <f t="shared" si="45"/>
        <v>3</v>
      </c>
      <c r="Z65" s="1">
        <f t="shared" si="46"/>
        <v>6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44</v>
      </c>
      <c r="J66" s="1">
        <f t="shared" si="30"/>
        <v>12</v>
      </c>
      <c r="K66" s="1">
        <f t="shared" si="31"/>
        <v>5</v>
      </c>
      <c r="L66" s="1">
        <f t="shared" si="32"/>
        <v>9</v>
      </c>
      <c r="M66" s="1">
        <f t="shared" si="33"/>
        <v>3</v>
      </c>
      <c r="N66" s="1">
        <f t="shared" si="34"/>
        <v>5</v>
      </c>
      <c r="O66" s="1">
        <f t="shared" si="35"/>
        <v>23</v>
      </c>
      <c r="P66" s="1">
        <f t="shared" si="36"/>
        <v>5</v>
      </c>
      <c r="Q66" s="1">
        <f t="shared" si="37"/>
        <v>4</v>
      </c>
      <c r="R66" s="1">
        <f t="shared" si="38"/>
        <v>21</v>
      </c>
      <c r="S66" s="1">
        <f t="shared" si="39"/>
        <v>7</v>
      </c>
      <c r="T66" s="1">
        <f t="shared" si="40"/>
        <v>5</v>
      </c>
      <c r="U66" s="1">
        <f t="shared" si="41"/>
        <v>12</v>
      </c>
      <c r="V66" s="1">
        <f t="shared" si="42"/>
        <v>3</v>
      </c>
      <c r="W66" s="1">
        <f t="shared" si="43"/>
        <v>4</v>
      </c>
      <c r="X66" s="1">
        <f t="shared" si="44"/>
        <v>26</v>
      </c>
      <c r="Y66" s="1">
        <f t="shared" si="45"/>
        <v>4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44</v>
      </c>
      <c r="J67" s="1">
        <f t="shared" ref="J67:J83" si="54">IF(E67="","",IF(AND(F67&gt;E67,G67=$AK$2,H67=$AK$2),J66+1,J66))</f>
        <v>13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23</v>
      </c>
      <c r="P67" s="1">
        <f t="shared" ref="P67:P83" si="60">IF(E67="","",IF(AND(C67=$AL$1,F67&gt;E67,G67=$AK$2,H67=$AK$2), P66+1, P66))</f>
        <v>6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5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26</v>
      </c>
      <c r="Y67" s="1">
        <f t="shared" ref="Y67:Y83" si="69">IF(E67="","",IF(AND(E67&lt;F67,G67=$AK$2,H67=$AK$2,COUNTIF($AN$1:$AN$15,D67)=1),Y66+1,Y66))</f>
        <v>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E68" s="1">
        <v>1</v>
      </c>
      <c r="F68" s="1">
        <v>2</v>
      </c>
      <c r="G68" s="1" t="s">
        <v>84</v>
      </c>
      <c r="H68" s="1" t="s">
        <v>84</v>
      </c>
      <c r="I68" s="1">
        <f t="shared" si="53"/>
        <v>44</v>
      </c>
      <c r="J68" s="1">
        <f t="shared" si="54"/>
        <v>13</v>
      </c>
      <c r="K68" s="1">
        <f t="shared" si="55"/>
        <v>5</v>
      </c>
      <c r="L68" s="1">
        <f t="shared" si="56"/>
        <v>10</v>
      </c>
      <c r="M68" s="1">
        <f t="shared" si="57"/>
        <v>3</v>
      </c>
      <c r="N68" s="1">
        <f t="shared" si="58"/>
        <v>6</v>
      </c>
      <c r="O68" s="1">
        <f t="shared" si="59"/>
        <v>23</v>
      </c>
      <c r="P68" s="1">
        <f t="shared" si="60"/>
        <v>6</v>
      </c>
      <c r="Q68" s="1">
        <f t="shared" si="61"/>
        <v>5</v>
      </c>
      <c r="R68" s="1">
        <f t="shared" si="62"/>
        <v>21</v>
      </c>
      <c r="S68" s="1">
        <f t="shared" si="63"/>
        <v>7</v>
      </c>
      <c r="T68" s="1">
        <f t="shared" si="64"/>
        <v>5</v>
      </c>
      <c r="U68" s="1">
        <f t="shared" si="65"/>
        <v>12</v>
      </c>
      <c r="V68" s="1">
        <f t="shared" si="66"/>
        <v>3</v>
      </c>
      <c r="W68" s="1">
        <f t="shared" si="67"/>
        <v>5</v>
      </c>
      <c r="X68" s="1">
        <f t="shared" si="68"/>
        <v>26</v>
      </c>
      <c r="Y68" s="1">
        <f t="shared" si="69"/>
        <v>4</v>
      </c>
      <c r="Z68" s="1">
        <f t="shared" si="70"/>
        <v>7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6</v>
      </c>
      <c r="AE68" s="1">
        <f t="shared" si="49"/>
        <v>3</v>
      </c>
      <c r="AF68" s="1">
        <f t="shared" si="50"/>
        <v>1</v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E69" s="1">
        <v>4</v>
      </c>
      <c r="F69" s="1">
        <v>1</v>
      </c>
      <c r="G69" s="1" t="s">
        <v>83</v>
      </c>
      <c r="H69" s="1" t="s">
        <v>83</v>
      </c>
      <c r="I69" s="1">
        <f t="shared" si="53"/>
        <v>45</v>
      </c>
      <c r="J69" s="1">
        <f t="shared" si="54"/>
        <v>13</v>
      </c>
      <c r="K69" s="1">
        <f t="shared" si="55"/>
        <v>5</v>
      </c>
      <c r="L69" s="1">
        <f t="shared" si="56"/>
        <v>10</v>
      </c>
      <c r="M69" s="1">
        <f t="shared" si="57"/>
        <v>3</v>
      </c>
      <c r="N69" s="1">
        <f t="shared" si="58"/>
        <v>6</v>
      </c>
      <c r="O69" s="1">
        <f t="shared" si="59"/>
        <v>23</v>
      </c>
      <c r="P69" s="1">
        <f t="shared" si="60"/>
        <v>6</v>
      </c>
      <c r="Q69" s="1">
        <f t="shared" si="61"/>
        <v>5</v>
      </c>
      <c r="R69" s="1">
        <f t="shared" si="62"/>
        <v>22</v>
      </c>
      <c r="S69" s="1">
        <f t="shared" si="63"/>
        <v>7</v>
      </c>
      <c r="T69" s="1">
        <f t="shared" si="64"/>
        <v>5</v>
      </c>
      <c r="U69" s="1">
        <f t="shared" si="65"/>
        <v>13</v>
      </c>
      <c r="V69" s="1">
        <f t="shared" si="66"/>
        <v>3</v>
      </c>
      <c r="W69" s="1">
        <f t="shared" si="67"/>
        <v>5</v>
      </c>
      <c r="X69" s="1">
        <f t="shared" si="68"/>
        <v>27</v>
      </c>
      <c r="Y69" s="1">
        <f t="shared" si="69"/>
        <v>4</v>
      </c>
      <c r="Z69" s="1">
        <f t="shared" si="70"/>
        <v>7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E70" s="1">
        <v>3</v>
      </c>
      <c r="F70" s="1">
        <v>2</v>
      </c>
      <c r="G70" s="1" t="s">
        <v>84</v>
      </c>
      <c r="H70" s="1" t="s">
        <v>83</v>
      </c>
      <c r="I70" s="1">
        <f t="shared" si="53"/>
        <v>46</v>
      </c>
      <c r="J70" s="1">
        <f t="shared" si="54"/>
        <v>13</v>
      </c>
      <c r="K70" s="1">
        <f t="shared" si="55"/>
        <v>6</v>
      </c>
      <c r="L70" s="1">
        <f t="shared" si="56"/>
        <v>10</v>
      </c>
      <c r="M70" s="1">
        <f t="shared" si="57"/>
        <v>3</v>
      </c>
      <c r="N70" s="1">
        <f t="shared" si="58"/>
        <v>6</v>
      </c>
      <c r="O70" s="1">
        <f t="shared" si="59"/>
        <v>23</v>
      </c>
      <c r="P70" s="1">
        <f t="shared" si="60"/>
        <v>6</v>
      </c>
      <c r="Q70" s="1">
        <f t="shared" si="61"/>
        <v>5</v>
      </c>
      <c r="R70" s="1">
        <f t="shared" si="62"/>
        <v>23</v>
      </c>
      <c r="S70" s="1">
        <f t="shared" si="63"/>
        <v>7</v>
      </c>
      <c r="T70" s="1">
        <f t="shared" si="64"/>
        <v>5</v>
      </c>
      <c r="U70" s="1">
        <f t="shared" si="65"/>
        <v>13</v>
      </c>
      <c r="V70" s="1">
        <f t="shared" si="66"/>
        <v>3</v>
      </c>
      <c r="W70" s="1">
        <f t="shared" si="67"/>
        <v>5</v>
      </c>
      <c r="X70" s="1">
        <f t="shared" si="68"/>
        <v>27</v>
      </c>
      <c r="Y70" s="1">
        <f t="shared" si="69"/>
        <v>4</v>
      </c>
      <c r="Z70" s="1">
        <f t="shared" si="70"/>
        <v>7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E71" s="1">
        <v>6</v>
      </c>
      <c r="F71" s="1">
        <v>2</v>
      </c>
      <c r="G71" s="1" t="s">
        <v>83</v>
      </c>
      <c r="H71" s="1" t="s">
        <v>83</v>
      </c>
      <c r="I71" s="1">
        <f t="shared" si="53"/>
        <v>47</v>
      </c>
      <c r="J71" s="1">
        <f t="shared" si="54"/>
        <v>13</v>
      </c>
      <c r="K71" s="1">
        <f t="shared" si="55"/>
        <v>6</v>
      </c>
      <c r="L71" s="1">
        <f t="shared" si="56"/>
        <v>10</v>
      </c>
      <c r="M71" s="1">
        <f t="shared" si="57"/>
        <v>3</v>
      </c>
      <c r="N71" s="1">
        <f t="shared" si="58"/>
        <v>6</v>
      </c>
      <c r="O71" s="1">
        <f t="shared" si="59"/>
        <v>23</v>
      </c>
      <c r="P71" s="1">
        <f t="shared" si="60"/>
        <v>6</v>
      </c>
      <c r="Q71" s="1">
        <f t="shared" si="61"/>
        <v>5</v>
      </c>
      <c r="R71" s="1">
        <f t="shared" si="62"/>
        <v>24</v>
      </c>
      <c r="S71" s="1">
        <f t="shared" si="63"/>
        <v>7</v>
      </c>
      <c r="T71" s="1">
        <f t="shared" si="64"/>
        <v>5</v>
      </c>
      <c r="U71" s="1">
        <f t="shared" si="65"/>
        <v>13</v>
      </c>
      <c r="V71" s="1">
        <f t="shared" si="66"/>
        <v>3</v>
      </c>
      <c r="W71" s="1">
        <f t="shared" si="67"/>
        <v>5</v>
      </c>
      <c r="X71" s="1">
        <f t="shared" si="68"/>
        <v>27</v>
      </c>
      <c r="Y71" s="1">
        <f t="shared" si="69"/>
        <v>4</v>
      </c>
      <c r="Z71" s="1">
        <f t="shared" si="70"/>
        <v>7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48</v>
      </c>
      <c r="J72" s="1">
        <f t="shared" si="54"/>
        <v>13</v>
      </c>
      <c r="K72" s="1">
        <f t="shared" si="55"/>
        <v>6</v>
      </c>
      <c r="L72" s="1">
        <f t="shared" si="56"/>
        <v>10</v>
      </c>
      <c r="M72" s="1">
        <f t="shared" si="57"/>
        <v>3</v>
      </c>
      <c r="N72" s="1">
        <f t="shared" si="58"/>
        <v>6</v>
      </c>
      <c r="O72" s="1">
        <f t="shared" si="59"/>
        <v>23</v>
      </c>
      <c r="P72" s="1">
        <f t="shared" si="60"/>
        <v>6</v>
      </c>
      <c r="Q72" s="1">
        <f t="shared" si="61"/>
        <v>5</v>
      </c>
      <c r="R72" s="1">
        <f t="shared" si="62"/>
        <v>25</v>
      </c>
      <c r="S72" s="1">
        <f t="shared" si="63"/>
        <v>7</v>
      </c>
      <c r="T72" s="1">
        <f t="shared" si="64"/>
        <v>5</v>
      </c>
      <c r="U72" s="1">
        <f t="shared" si="65"/>
        <v>14</v>
      </c>
      <c r="V72" s="1">
        <f t="shared" si="66"/>
        <v>3</v>
      </c>
      <c r="W72" s="1">
        <f t="shared" si="67"/>
        <v>5</v>
      </c>
      <c r="X72" s="1">
        <f t="shared" si="68"/>
        <v>28</v>
      </c>
      <c r="Y72" s="1">
        <f t="shared" si="69"/>
        <v>4</v>
      </c>
      <c r="Z72" s="1">
        <f t="shared" si="70"/>
        <v>7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6</v>
      </c>
      <c r="AE72" s="1">
        <f t="shared" si="49"/>
        <v>3</v>
      </c>
      <c r="AF72" s="1">
        <f t="shared" si="50"/>
        <v>1</v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48</v>
      </c>
      <c r="J84" s="1">
        <f t="shared" si="75"/>
        <v>13</v>
      </c>
      <c r="K84" s="1">
        <f t="shared" si="75"/>
        <v>6</v>
      </c>
      <c r="L84" s="1">
        <f t="shared" si="75"/>
        <v>10</v>
      </c>
      <c r="M84" s="1">
        <f t="shared" si="75"/>
        <v>3</v>
      </c>
      <c r="N84" s="1">
        <f t="shared" si="75"/>
        <v>6</v>
      </c>
      <c r="O84" s="1">
        <f t="shared" ref="O84:Z84" si="76">IF(O2="","",MAX(O2:O83))</f>
        <v>23</v>
      </c>
      <c r="P84" s="1">
        <f t="shared" si="76"/>
        <v>6</v>
      </c>
      <c r="Q84" s="1">
        <f t="shared" si="76"/>
        <v>5</v>
      </c>
      <c r="R84" s="1">
        <f t="shared" si="76"/>
        <v>25</v>
      </c>
      <c r="S84" s="1">
        <f t="shared" si="76"/>
        <v>7</v>
      </c>
      <c r="T84" s="1">
        <f t="shared" si="76"/>
        <v>5</v>
      </c>
      <c r="U84" s="1">
        <f t="shared" si="76"/>
        <v>14</v>
      </c>
      <c r="V84" s="1">
        <f t="shared" si="76"/>
        <v>3</v>
      </c>
      <c r="W84" s="1">
        <f t="shared" si="76"/>
        <v>5</v>
      </c>
      <c r="X84" s="1">
        <f t="shared" si="76"/>
        <v>28</v>
      </c>
      <c r="Y84" s="1">
        <f t="shared" si="76"/>
        <v>4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266</v>
      </c>
      <c r="F85" s="1">
        <f>SUM(F2:F83)</f>
        <v>179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23-6-5</v>
      </c>
      <c r="R85" s="1" t="str">
        <f>IF(R84="","0-0-0",CONCATENATE(R84,"-",S84,"-",T84))</f>
        <v>25-7-5</v>
      </c>
      <c r="U85" s="1" t="str">
        <f>IF(U84="","0-0-0",CONCATENATE(U84,"-",V84,"-",W84))</f>
        <v>14-3-5</v>
      </c>
      <c r="X85" s="1" t="str">
        <f>IF(X84="","0-0-0",CONCATENATE(X84,"-",Y84,"-",Z84))</f>
        <v>28-4-7</v>
      </c>
      <c r="AA85" s="1" t="str">
        <f>IF(AA84="","0-0",CONCATENATE(AA84,AB84))</f>
        <v>W4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E63" s="1">
        <v>4</v>
      </c>
      <c r="F63" s="1">
        <v>5</v>
      </c>
      <c r="G63" s="1" t="s">
        <v>84</v>
      </c>
      <c r="H63" s="1" t="s">
        <v>83</v>
      </c>
      <c r="I63" s="1">
        <f t="shared" si="29"/>
        <v>32</v>
      </c>
      <c r="J63" s="1">
        <f t="shared" si="30"/>
        <v>21</v>
      </c>
      <c r="K63" s="1">
        <f t="shared" si="31"/>
        <v>10</v>
      </c>
      <c r="L63" s="1">
        <f t="shared" si="32"/>
        <v>9</v>
      </c>
      <c r="M63" s="1">
        <f t="shared" si="33"/>
        <v>5</v>
      </c>
      <c r="N63" s="1">
        <f t="shared" si="34"/>
        <v>1</v>
      </c>
      <c r="O63" s="1">
        <f t="shared" si="35"/>
        <v>17</v>
      </c>
      <c r="P63" s="1">
        <f t="shared" si="36"/>
        <v>8</v>
      </c>
      <c r="Q63" s="1">
        <f t="shared" si="37"/>
        <v>6</v>
      </c>
      <c r="R63" s="1">
        <f t="shared" si="38"/>
        <v>15</v>
      </c>
      <c r="S63" s="1">
        <f t="shared" si="39"/>
        <v>13</v>
      </c>
      <c r="T63" s="1">
        <f t="shared" si="40"/>
        <v>3</v>
      </c>
      <c r="U63" s="1">
        <f t="shared" si="41"/>
        <v>7</v>
      </c>
      <c r="V63" s="1">
        <f t="shared" si="42"/>
        <v>7</v>
      </c>
      <c r="W63" s="1">
        <f t="shared" si="43"/>
        <v>4</v>
      </c>
      <c r="X63" s="1">
        <f t="shared" si="44"/>
        <v>17</v>
      </c>
      <c r="Y63" s="1">
        <f t="shared" si="45"/>
        <v>10</v>
      </c>
      <c r="Z63" s="1">
        <f t="shared" si="46"/>
        <v>7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21</v>
      </c>
      <c r="K64" s="1">
        <f t="shared" si="31"/>
        <v>10</v>
      </c>
      <c r="L64" s="1">
        <f t="shared" si="32"/>
        <v>10</v>
      </c>
      <c r="M64" s="1">
        <f t="shared" si="33"/>
        <v>5</v>
      </c>
      <c r="N64" s="1">
        <f t="shared" si="34"/>
        <v>1</v>
      </c>
      <c r="O64" s="1">
        <f t="shared" si="35"/>
        <v>17</v>
      </c>
      <c r="P64" s="1">
        <f t="shared" si="36"/>
        <v>8</v>
      </c>
      <c r="Q64" s="1">
        <f t="shared" si="37"/>
        <v>7</v>
      </c>
      <c r="R64" s="1">
        <f t="shared" si="38"/>
        <v>15</v>
      </c>
      <c r="S64" s="1">
        <f t="shared" si="39"/>
        <v>13</v>
      </c>
      <c r="T64" s="1">
        <f t="shared" si="40"/>
        <v>3</v>
      </c>
      <c r="U64" s="1">
        <f t="shared" si="41"/>
        <v>7</v>
      </c>
      <c r="V64" s="1">
        <f t="shared" si="42"/>
        <v>7</v>
      </c>
      <c r="W64" s="1">
        <f t="shared" si="43"/>
        <v>4</v>
      </c>
      <c r="X64" s="1">
        <f t="shared" si="44"/>
        <v>17</v>
      </c>
      <c r="Y64" s="1">
        <f t="shared" si="45"/>
        <v>10</v>
      </c>
      <c r="Z64" s="1">
        <f t="shared" si="46"/>
        <v>7</v>
      </c>
      <c r="AA64" s="1" t="str">
        <f t="shared" si="27"/>
        <v>L</v>
      </c>
      <c r="AB64" s="1">
        <f t="shared" si="47"/>
        <v>2</v>
      </c>
      <c r="AC64" s="1" t="str">
        <f t="shared" si="28"/>
        <v>OTL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E65" s="1">
        <v>5</v>
      </c>
      <c r="F65" s="1">
        <v>2</v>
      </c>
      <c r="G65" s="1" t="s">
        <v>83</v>
      </c>
      <c r="H65" s="1" t="s">
        <v>83</v>
      </c>
      <c r="I65" s="1">
        <f t="shared" si="29"/>
        <v>33</v>
      </c>
      <c r="J65" s="1">
        <f t="shared" si="30"/>
        <v>21</v>
      </c>
      <c r="K65" s="1">
        <f t="shared" si="31"/>
        <v>10</v>
      </c>
      <c r="L65" s="1">
        <f t="shared" si="32"/>
        <v>10</v>
      </c>
      <c r="M65" s="1">
        <f t="shared" si="33"/>
        <v>5</v>
      </c>
      <c r="N65" s="1">
        <f t="shared" si="34"/>
        <v>1</v>
      </c>
      <c r="O65" s="1">
        <f t="shared" si="35"/>
        <v>17</v>
      </c>
      <c r="P65" s="1">
        <f t="shared" si="36"/>
        <v>8</v>
      </c>
      <c r="Q65" s="1">
        <f t="shared" si="37"/>
        <v>7</v>
      </c>
      <c r="R65" s="1">
        <f t="shared" si="38"/>
        <v>16</v>
      </c>
      <c r="S65" s="1">
        <f t="shared" si="39"/>
        <v>13</v>
      </c>
      <c r="T65" s="1">
        <f t="shared" si="40"/>
        <v>3</v>
      </c>
      <c r="U65" s="1">
        <f t="shared" si="41"/>
        <v>7</v>
      </c>
      <c r="V65" s="1">
        <f t="shared" si="42"/>
        <v>7</v>
      </c>
      <c r="W65" s="1">
        <f t="shared" si="43"/>
        <v>4</v>
      </c>
      <c r="X65" s="1">
        <f t="shared" si="44"/>
        <v>18</v>
      </c>
      <c r="Y65" s="1">
        <f t="shared" si="45"/>
        <v>10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E66" s="1">
        <v>1</v>
      </c>
      <c r="F66" s="1">
        <v>2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21</v>
      </c>
      <c r="K66" s="1">
        <f t="shared" si="31"/>
        <v>10</v>
      </c>
      <c r="L66" s="1">
        <f t="shared" si="32"/>
        <v>11</v>
      </c>
      <c r="M66" s="1">
        <f t="shared" si="33"/>
        <v>5</v>
      </c>
      <c r="N66" s="1">
        <f t="shared" si="34"/>
        <v>1</v>
      </c>
      <c r="O66" s="1">
        <f t="shared" si="35"/>
        <v>17</v>
      </c>
      <c r="P66" s="1">
        <f t="shared" si="36"/>
        <v>8</v>
      </c>
      <c r="Q66" s="1">
        <f t="shared" si="37"/>
        <v>7</v>
      </c>
      <c r="R66" s="1">
        <f t="shared" si="38"/>
        <v>16</v>
      </c>
      <c r="S66" s="1">
        <f t="shared" si="39"/>
        <v>13</v>
      </c>
      <c r="T66" s="1">
        <f t="shared" si="40"/>
        <v>4</v>
      </c>
      <c r="U66" s="1">
        <f t="shared" si="41"/>
        <v>7</v>
      </c>
      <c r="V66" s="1">
        <f t="shared" si="42"/>
        <v>7</v>
      </c>
      <c r="W66" s="1">
        <f t="shared" si="43"/>
        <v>4</v>
      </c>
      <c r="X66" s="1">
        <f t="shared" si="44"/>
        <v>18</v>
      </c>
      <c r="Y66" s="1">
        <f t="shared" si="45"/>
        <v>10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5</v>
      </c>
      <c r="AE66" s="1">
        <f t="shared" si="49"/>
        <v>1</v>
      </c>
      <c r="AF66" s="1">
        <f t="shared" si="50"/>
        <v>4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E67" s="1">
        <v>2</v>
      </c>
      <c r="F67" s="1">
        <v>1</v>
      </c>
      <c r="G67" s="1" t="s">
        <v>84</v>
      </c>
      <c r="H67" s="1" t="s">
        <v>84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6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8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10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1</v>
      </c>
      <c r="AF67" s="1">
        <f t="shared" si="50"/>
        <v>4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E68" s="1">
        <v>5</v>
      </c>
      <c r="F68" s="1">
        <v>1</v>
      </c>
      <c r="G68" s="1" t="s">
        <v>83</v>
      </c>
      <c r="H68" s="1" t="s">
        <v>83</v>
      </c>
      <c r="I68" s="1">
        <f t="shared" si="53"/>
        <v>35</v>
      </c>
      <c r="J68" s="1">
        <f t="shared" si="54"/>
        <v>21</v>
      </c>
      <c r="K68" s="1">
        <f t="shared" si="55"/>
        <v>11</v>
      </c>
      <c r="L68" s="1">
        <f t="shared" si="56"/>
        <v>11</v>
      </c>
      <c r="M68" s="1">
        <f t="shared" si="57"/>
        <v>6</v>
      </c>
      <c r="N68" s="1">
        <f t="shared" si="58"/>
        <v>1</v>
      </c>
      <c r="O68" s="1">
        <f t="shared" si="59"/>
        <v>18</v>
      </c>
      <c r="P68" s="1">
        <f t="shared" si="60"/>
        <v>8</v>
      </c>
      <c r="Q68" s="1">
        <f t="shared" si="61"/>
        <v>7</v>
      </c>
      <c r="R68" s="1">
        <f t="shared" si="62"/>
        <v>17</v>
      </c>
      <c r="S68" s="1">
        <f t="shared" si="63"/>
        <v>13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4</v>
      </c>
      <c r="X68" s="1">
        <f t="shared" si="68"/>
        <v>20</v>
      </c>
      <c r="Y68" s="1">
        <f t="shared" si="69"/>
        <v>10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0</v>
      </c>
      <c r="AF68" s="1">
        <f t="shared" si="50"/>
        <v>4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36</v>
      </c>
      <c r="J69" s="1">
        <f t="shared" si="54"/>
        <v>21</v>
      </c>
      <c r="K69" s="1">
        <f t="shared" si="55"/>
        <v>11</v>
      </c>
      <c r="L69" s="1">
        <f t="shared" si="56"/>
        <v>11</v>
      </c>
      <c r="M69" s="1">
        <f t="shared" si="57"/>
        <v>6</v>
      </c>
      <c r="N69" s="1">
        <f t="shared" si="58"/>
        <v>1</v>
      </c>
      <c r="O69" s="1">
        <f t="shared" si="59"/>
        <v>19</v>
      </c>
      <c r="P69" s="1">
        <f t="shared" si="60"/>
        <v>8</v>
      </c>
      <c r="Q69" s="1">
        <f t="shared" si="61"/>
        <v>7</v>
      </c>
      <c r="R69" s="1">
        <f t="shared" si="62"/>
        <v>17</v>
      </c>
      <c r="S69" s="1">
        <f t="shared" si="63"/>
        <v>13</v>
      </c>
      <c r="T69" s="1">
        <f t="shared" si="64"/>
        <v>4</v>
      </c>
      <c r="U69" s="1">
        <f t="shared" si="65"/>
        <v>10</v>
      </c>
      <c r="V69" s="1">
        <f t="shared" si="66"/>
        <v>7</v>
      </c>
      <c r="W69" s="1">
        <f t="shared" si="67"/>
        <v>4</v>
      </c>
      <c r="X69" s="1">
        <f t="shared" si="68"/>
        <v>21</v>
      </c>
      <c r="Y69" s="1">
        <f t="shared" si="69"/>
        <v>10</v>
      </c>
      <c r="Z69" s="1">
        <f t="shared" si="70"/>
        <v>8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0</v>
      </c>
      <c r="AF69" s="1">
        <f t="shared" si="50"/>
        <v>3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37</v>
      </c>
      <c r="J70" s="1">
        <f t="shared" si="54"/>
        <v>21</v>
      </c>
      <c r="K70" s="1">
        <f t="shared" si="55"/>
        <v>11</v>
      </c>
      <c r="L70" s="1">
        <f t="shared" si="56"/>
        <v>11</v>
      </c>
      <c r="M70" s="1">
        <f t="shared" si="57"/>
        <v>6</v>
      </c>
      <c r="N70" s="1">
        <f t="shared" si="58"/>
        <v>1</v>
      </c>
      <c r="O70" s="1">
        <f t="shared" si="59"/>
        <v>20</v>
      </c>
      <c r="P70" s="1">
        <f t="shared" si="60"/>
        <v>8</v>
      </c>
      <c r="Q70" s="1">
        <f t="shared" si="61"/>
        <v>7</v>
      </c>
      <c r="R70" s="1">
        <f t="shared" si="62"/>
        <v>17</v>
      </c>
      <c r="S70" s="1">
        <f t="shared" si="63"/>
        <v>13</v>
      </c>
      <c r="T70" s="1">
        <f t="shared" si="64"/>
        <v>4</v>
      </c>
      <c r="U70" s="1">
        <f t="shared" si="65"/>
        <v>10</v>
      </c>
      <c r="V70" s="1">
        <f t="shared" si="66"/>
        <v>7</v>
      </c>
      <c r="W70" s="1">
        <f t="shared" si="67"/>
        <v>4</v>
      </c>
      <c r="X70" s="1">
        <f t="shared" si="68"/>
        <v>21</v>
      </c>
      <c r="Y70" s="1">
        <f t="shared" si="69"/>
        <v>10</v>
      </c>
      <c r="Z70" s="1">
        <f t="shared" si="70"/>
        <v>8</v>
      </c>
      <c r="AA70" s="1" t="str">
        <f t="shared" si="51"/>
        <v>W</v>
      </c>
      <c r="AB70" s="1">
        <f t="shared" si="71"/>
        <v>4</v>
      </c>
      <c r="AC70" s="1" t="str">
        <f t="shared" si="52"/>
        <v>W</v>
      </c>
      <c r="AD70" s="1">
        <f t="shared" si="48"/>
        <v>7</v>
      </c>
      <c r="AE70" s="1">
        <f t="shared" si="49"/>
        <v>0</v>
      </c>
      <c r="AF70" s="1">
        <f t="shared" si="50"/>
        <v>3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E71" s="1">
        <v>0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22</v>
      </c>
      <c r="K71" s="1">
        <f t="shared" si="55"/>
        <v>11</v>
      </c>
      <c r="L71" s="1">
        <f t="shared" si="56"/>
        <v>11</v>
      </c>
      <c r="M71" s="1">
        <f t="shared" si="57"/>
        <v>6</v>
      </c>
      <c r="N71" s="1">
        <f t="shared" si="58"/>
        <v>1</v>
      </c>
      <c r="O71" s="1">
        <f t="shared" si="59"/>
        <v>20</v>
      </c>
      <c r="P71" s="1">
        <f t="shared" si="60"/>
        <v>8</v>
      </c>
      <c r="Q71" s="1">
        <f t="shared" si="61"/>
        <v>7</v>
      </c>
      <c r="R71" s="1">
        <f t="shared" si="62"/>
        <v>17</v>
      </c>
      <c r="S71" s="1">
        <f t="shared" si="63"/>
        <v>14</v>
      </c>
      <c r="T71" s="1">
        <f t="shared" si="64"/>
        <v>4</v>
      </c>
      <c r="U71" s="1">
        <f t="shared" si="65"/>
        <v>10</v>
      </c>
      <c r="V71" s="1">
        <f t="shared" si="66"/>
        <v>8</v>
      </c>
      <c r="W71" s="1">
        <f t="shared" si="67"/>
        <v>4</v>
      </c>
      <c r="X71" s="1">
        <f t="shared" si="68"/>
        <v>21</v>
      </c>
      <c r="Y71" s="1">
        <f t="shared" si="69"/>
        <v>11</v>
      </c>
      <c r="Z71" s="1">
        <f t="shared" si="70"/>
        <v>8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6</v>
      </c>
      <c r="AE71" s="1">
        <f t="shared" si="49"/>
        <v>1</v>
      </c>
      <c r="AF71" s="1">
        <f t="shared" si="50"/>
        <v>3</v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22</v>
      </c>
      <c r="K72" s="1">
        <f t="shared" si="55"/>
        <v>11</v>
      </c>
      <c r="L72" s="1">
        <f t="shared" si="56"/>
        <v>11</v>
      </c>
      <c r="M72" s="1">
        <f t="shared" si="57"/>
        <v>6</v>
      </c>
      <c r="N72" s="1">
        <f t="shared" si="58"/>
        <v>1</v>
      </c>
      <c r="O72" s="1">
        <f t="shared" si="59"/>
        <v>20</v>
      </c>
      <c r="P72" s="1">
        <f t="shared" si="60"/>
        <v>8</v>
      </c>
      <c r="Q72" s="1">
        <f t="shared" si="61"/>
        <v>7</v>
      </c>
      <c r="R72" s="1">
        <f t="shared" si="62"/>
        <v>18</v>
      </c>
      <c r="S72" s="1">
        <f t="shared" si="63"/>
        <v>14</v>
      </c>
      <c r="T72" s="1">
        <f t="shared" si="64"/>
        <v>4</v>
      </c>
      <c r="U72" s="1">
        <f t="shared" si="65"/>
        <v>11</v>
      </c>
      <c r="V72" s="1">
        <f t="shared" si="66"/>
        <v>8</v>
      </c>
      <c r="W72" s="1">
        <f t="shared" si="67"/>
        <v>4</v>
      </c>
      <c r="X72" s="1">
        <f t="shared" si="68"/>
        <v>22</v>
      </c>
      <c r="Y72" s="1">
        <f t="shared" si="69"/>
        <v>11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6</v>
      </c>
      <c r="AE72" s="1">
        <f t="shared" si="49"/>
        <v>1</v>
      </c>
      <c r="AF72" s="1">
        <f t="shared" si="50"/>
        <v>3</v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E73" s="1">
        <v>1</v>
      </c>
      <c r="F73" s="1">
        <v>2</v>
      </c>
      <c r="G73" s="1" t="s">
        <v>83</v>
      </c>
      <c r="H73" s="1" t="s">
        <v>83</v>
      </c>
      <c r="I73" s="1">
        <f t="shared" si="53"/>
        <v>38</v>
      </c>
      <c r="J73" s="1">
        <f t="shared" si="54"/>
        <v>23</v>
      </c>
      <c r="K73" s="1">
        <f t="shared" si="55"/>
        <v>11</v>
      </c>
      <c r="L73" s="1">
        <f t="shared" si="56"/>
        <v>11</v>
      </c>
      <c r="M73" s="1">
        <f t="shared" si="57"/>
        <v>6</v>
      </c>
      <c r="N73" s="1">
        <f t="shared" si="58"/>
        <v>1</v>
      </c>
      <c r="O73" s="1">
        <f t="shared" si="59"/>
        <v>20</v>
      </c>
      <c r="P73" s="1">
        <f t="shared" si="60"/>
        <v>8</v>
      </c>
      <c r="Q73" s="1">
        <f t="shared" si="61"/>
        <v>7</v>
      </c>
      <c r="R73" s="1">
        <f t="shared" si="62"/>
        <v>18</v>
      </c>
      <c r="S73" s="1">
        <f t="shared" si="63"/>
        <v>15</v>
      </c>
      <c r="T73" s="1">
        <f t="shared" si="64"/>
        <v>4</v>
      </c>
      <c r="U73" s="1">
        <f t="shared" si="65"/>
        <v>11</v>
      </c>
      <c r="V73" s="1">
        <f t="shared" si="66"/>
        <v>8</v>
      </c>
      <c r="W73" s="1">
        <f t="shared" si="67"/>
        <v>4</v>
      </c>
      <c r="X73" s="1">
        <f t="shared" si="68"/>
        <v>22</v>
      </c>
      <c r="Y73" s="1">
        <f t="shared" si="69"/>
        <v>12</v>
      </c>
      <c r="Z73" s="1">
        <f t="shared" si="70"/>
        <v>8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2</v>
      </c>
      <c r="AF73" s="1">
        <f t="shared" si="50"/>
        <v>2</v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23</v>
      </c>
      <c r="K84" s="1">
        <f t="shared" si="75"/>
        <v>11</v>
      </c>
      <c r="L84" s="1">
        <f t="shared" si="75"/>
        <v>11</v>
      </c>
      <c r="M84" s="1">
        <f t="shared" si="75"/>
        <v>6</v>
      </c>
      <c r="N84" s="1">
        <f t="shared" si="75"/>
        <v>1</v>
      </c>
      <c r="O84" s="1">
        <f t="shared" ref="O84:Z84" si="76">IF(O2="","",MAX(O2:O83))</f>
        <v>20</v>
      </c>
      <c r="P84" s="1">
        <f t="shared" si="76"/>
        <v>8</v>
      </c>
      <c r="Q84" s="1">
        <f t="shared" si="76"/>
        <v>7</v>
      </c>
      <c r="R84" s="1">
        <f t="shared" si="76"/>
        <v>18</v>
      </c>
      <c r="S84" s="1">
        <f t="shared" si="76"/>
        <v>15</v>
      </c>
      <c r="T84" s="1">
        <f t="shared" si="76"/>
        <v>4</v>
      </c>
      <c r="U84" s="1">
        <f t="shared" si="76"/>
        <v>11</v>
      </c>
      <c r="V84" s="1">
        <f t="shared" si="76"/>
        <v>8</v>
      </c>
      <c r="W84" s="1">
        <f t="shared" si="76"/>
        <v>4</v>
      </c>
      <c r="X84" s="1">
        <f t="shared" si="76"/>
        <v>22</v>
      </c>
      <c r="Y84" s="1">
        <f t="shared" si="76"/>
        <v>12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232</v>
      </c>
      <c r="F85" s="1">
        <f>SUM(F2:F83)</f>
        <v>219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20-8-7</v>
      </c>
      <c r="R85" s="1" t="str">
        <f>IF(R84="","0-0-0",CONCATENATE(R84,"-",S84,"-",T84))</f>
        <v>18-15-4</v>
      </c>
      <c r="U85" s="1" t="str">
        <f>IF(U84="","0-0-0",CONCATENATE(U84,"-",V84,"-",W84))</f>
        <v>11-8-4</v>
      </c>
      <c r="X85" s="1" t="str">
        <f>IF(X84="","0-0-0",CONCATENATE(X84,"-",Y84,"-",Z84))</f>
        <v>22-12-8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72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E64" s="1">
        <v>4</v>
      </c>
      <c r="F64" s="1">
        <v>3</v>
      </c>
      <c r="G64" s="1" t="s">
        <v>84</v>
      </c>
      <c r="H64" s="1" t="s">
        <v>83</v>
      </c>
      <c r="I64" s="1">
        <f t="shared" si="29"/>
        <v>39</v>
      </c>
      <c r="J64" s="1">
        <f t="shared" si="30"/>
        <v>14</v>
      </c>
      <c r="K64" s="1">
        <f t="shared" si="31"/>
        <v>8</v>
      </c>
      <c r="L64" s="1">
        <f t="shared" si="32"/>
        <v>10</v>
      </c>
      <c r="M64" s="1">
        <f t="shared" si="33"/>
        <v>4</v>
      </c>
      <c r="N64" s="1">
        <f t="shared" si="34"/>
        <v>4</v>
      </c>
      <c r="O64" s="1">
        <f t="shared" si="35"/>
        <v>19</v>
      </c>
      <c r="P64" s="1">
        <f t="shared" si="36"/>
        <v>7</v>
      </c>
      <c r="Q64" s="1">
        <f t="shared" si="37"/>
        <v>4</v>
      </c>
      <c r="R64" s="1">
        <f t="shared" si="38"/>
        <v>20</v>
      </c>
      <c r="S64" s="1">
        <f t="shared" si="39"/>
        <v>7</v>
      </c>
      <c r="T64" s="1">
        <f t="shared" si="40"/>
        <v>6</v>
      </c>
      <c r="U64" s="1">
        <f t="shared" si="41"/>
        <v>14</v>
      </c>
      <c r="V64" s="1">
        <f t="shared" si="42"/>
        <v>4</v>
      </c>
      <c r="W64" s="1">
        <f t="shared" si="43"/>
        <v>2</v>
      </c>
      <c r="X64" s="1">
        <f t="shared" si="44"/>
        <v>28</v>
      </c>
      <c r="Y64" s="1">
        <f t="shared" si="45"/>
        <v>7</v>
      </c>
      <c r="Z64" s="1">
        <f t="shared" si="46"/>
        <v>5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9</v>
      </c>
      <c r="AE64" s="1">
        <f t="shared" si="49"/>
        <v>0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14</v>
      </c>
      <c r="K65" s="1">
        <f t="shared" si="31"/>
        <v>8</v>
      </c>
      <c r="L65" s="1">
        <f t="shared" si="32"/>
        <v>10</v>
      </c>
      <c r="M65" s="1">
        <f t="shared" si="33"/>
        <v>4</v>
      </c>
      <c r="N65" s="1">
        <f t="shared" si="34"/>
        <v>4</v>
      </c>
      <c r="O65" s="1">
        <f t="shared" si="35"/>
        <v>20</v>
      </c>
      <c r="P65" s="1">
        <f t="shared" si="36"/>
        <v>7</v>
      </c>
      <c r="Q65" s="1">
        <f t="shared" si="37"/>
        <v>4</v>
      </c>
      <c r="R65" s="1">
        <f t="shared" si="38"/>
        <v>20</v>
      </c>
      <c r="S65" s="1">
        <f t="shared" si="39"/>
        <v>7</v>
      </c>
      <c r="T65" s="1">
        <f t="shared" si="40"/>
        <v>6</v>
      </c>
      <c r="U65" s="1">
        <f t="shared" si="41"/>
        <v>14</v>
      </c>
      <c r="V65" s="1">
        <f t="shared" si="42"/>
        <v>4</v>
      </c>
      <c r="W65" s="1">
        <f t="shared" si="43"/>
        <v>2</v>
      </c>
      <c r="X65" s="1">
        <f t="shared" si="44"/>
        <v>29</v>
      </c>
      <c r="Y65" s="1">
        <f t="shared" si="45"/>
        <v>7</v>
      </c>
      <c r="Z65" s="1">
        <f t="shared" si="46"/>
        <v>5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9</v>
      </c>
      <c r="AE65" s="1">
        <f t="shared" si="49"/>
        <v>0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E66" s="1">
        <v>7</v>
      </c>
      <c r="F66" s="1">
        <v>2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14</v>
      </c>
      <c r="K66" s="1">
        <f t="shared" si="31"/>
        <v>8</v>
      </c>
      <c r="L66" s="1">
        <f t="shared" si="32"/>
        <v>10</v>
      </c>
      <c r="M66" s="1">
        <f t="shared" si="33"/>
        <v>4</v>
      </c>
      <c r="N66" s="1">
        <f t="shared" si="34"/>
        <v>4</v>
      </c>
      <c r="O66" s="1">
        <f t="shared" si="35"/>
        <v>21</v>
      </c>
      <c r="P66" s="1">
        <f t="shared" si="36"/>
        <v>7</v>
      </c>
      <c r="Q66" s="1">
        <f t="shared" si="37"/>
        <v>4</v>
      </c>
      <c r="R66" s="1">
        <f t="shared" si="38"/>
        <v>20</v>
      </c>
      <c r="S66" s="1">
        <f t="shared" si="39"/>
        <v>7</v>
      </c>
      <c r="T66" s="1">
        <f t="shared" si="40"/>
        <v>6</v>
      </c>
      <c r="U66" s="1">
        <f t="shared" si="41"/>
        <v>14</v>
      </c>
      <c r="V66" s="1">
        <f t="shared" si="42"/>
        <v>4</v>
      </c>
      <c r="W66" s="1">
        <f t="shared" si="43"/>
        <v>2</v>
      </c>
      <c r="X66" s="1">
        <f t="shared" si="44"/>
        <v>30</v>
      </c>
      <c r="Y66" s="1">
        <f t="shared" si="45"/>
        <v>7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9</v>
      </c>
      <c r="AE66" s="1">
        <f t="shared" si="49"/>
        <v>0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14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30</v>
      </c>
      <c r="Y67" s="1">
        <f t="shared" ref="Y67:Y83" si="69">IF(E67="","",IF(AND(E67&lt;F67,G67=$AK$2,H67=$AK$2,COUNTIF($AN$1:$AN$15,D67)=1),Y66+1,Y66))</f>
        <v>7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9</v>
      </c>
      <c r="AE67" s="1">
        <f t="shared" si="49"/>
        <v>0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E68" s="1">
        <v>3</v>
      </c>
      <c r="F68" s="1">
        <v>6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15</v>
      </c>
      <c r="K68" s="1">
        <f t="shared" si="55"/>
        <v>9</v>
      </c>
      <c r="L68" s="1">
        <f t="shared" si="56"/>
        <v>10</v>
      </c>
      <c r="M68" s="1">
        <f t="shared" si="57"/>
        <v>4</v>
      </c>
      <c r="N68" s="1">
        <f t="shared" si="58"/>
        <v>4</v>
      </c>
      <c r="O68" s="1">
        <f t="shared" si="59"/>
        <v>22</v>
      </c>
      <c r="P68" s="1">
        <f t="shared" si="60"/>
        <v>8</v>
      </c>
      <c r="Q68" s="1">
        <f t="shared" si="61"/>
        <v>4</v>
      </c>
      <c r="R68" s="1">
        <f t="shared" si="62"/>
        <v>20</v>
      </c>
      <c r="S68" s="1">
        <f t="shared" si="63"/>
        <v>7</v>
      </c>
      <c r="T68" s="1">
        <f t="shared" si="64"/>
        <v>6</v>
      </c>
      <c r="U68" s="1">
        <f t="shared" si="65"/>
        <v>14</v>
      </c>
      <c r="V68" s="1">
        <f t="shared" si="66"/>
        <v>5</v>
      </c>
      <c r="W68" s="1">
        <f t="shared" si="67"/>
        <v>2</v>
      </c>
      <c r="X68" s="1">
        <f t="shared" si="68"/>
        <v>30</v>
      </c>
      <c r="Y68" s="1">
        <f t="shared" si="69"/>
        <v>8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8</v>
      </c>
      <c r="AE68" s="1">
        <f t="shared" si="49"/>
        <v>1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43</v>
      </c>
      <c r="J69" s="1">
        <f t="shared" si="54"/>
        <v>15</v>
      </c>
      <c r="K69" s="1">
        <f t="shared" si="55"/>
        <v>10</v>
      </c>
      <c r="L69" s="1">
        <f t="shared" si="56"/>
        <v>10</v>
      </c>
      <c r="M69" s="1">
        <f t="shared" si="57"/>
        <v>5</v>
      </c>
      <c r="N69" s="1">
        <f t="shared" si="58"/>
        <v>4</v>
      </c>
      <c r="O69" s="1">
        <f t="shared" si="59"/>
        <v>22</v>
      </c>
      <c r="P69" s="1">
        <f t="shared" si="60"/>
        <v>8</v>
      </c>
      <c r="Q69" s="1">
        <f t="shared" si="61"/>
        <v>4</v>
      </c>
      <c r="R69" s="1">
        <f t="shared" si="62"/>
        <v>21</v>
      </c>
      <c r="S69" s="1">
        <f t="shared" si="63"/>
        <v>7</v>
      </c>
      <c r="T69" s="1">
        <f t="shared" si="64"/>
        <v>6</v>
      </c>
      <c r="U69" s="1">
        <f t="shared" si="65"/>
        <v>15</v>
      </c>
      <c r="V69" s="1">
        <f t="shared" si="66"/>
        <v>5</v>
      </c>
      <c r="W69" s="1">
        <f t="shared" si="67"/>
        <v>2</v>
      </c>
      <c r="X69" s="1">
        <f t="shared" si="68"/>
        <v>31</v>
      </c>
      <c r="Y69" s="1">
        <f t="shared" si="69"/>
        <v>8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8</v>
      </c>
      <c r="AE69" s="1">
        <f t="shared" si="49"/>
        <v>1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E70" s="1">
        <v>1</v>
      </c>
      <c r="F70" s="1">
        <v>2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15</v>
      </c>
      <c r="K70" s="1">
        <f t="shared" si="55"/>
        <v>10</v>
      </c>
      <c r="L70" s="1">
        <f t="shared" si="56"/>
        <v>11</v>
      </c>
      <c r="M70" s="1">
        <f t="shared" si="57"/>
        <v>5</v>
      </c>
      <c r="N70" s="1">
        <f t="shared" si="58"/>
        <v>4</v>
      </c>
      <c r="O70" s="1">
        <f t="shared" si="59"/>
        <v>22</v>
      </c>
      <c r="P70" s="1">
        <f t="shared" si="60"/>
        <v>8</v>
      </c>
      <c r="Q70" s="1">
        <f t="shared" si="61"/>
        <v>4</v>
      </c>
      <c r="R70" s="1">
        <f t="shared" si="62"/>
        <v>21</v>
      </c>
      <c r="S70" s="1">
        <f t="shared" si="63"/>
        <v>7</v>
      </c>
      <c r="T70" s="1">
        <f t="shared" si="64"/>
        <v>7</v>
      </c>
      <c r="U70" s="1">
        <f t="shared" si="65"/>
        <v>15</v>
      </c>
      <c r="V70" s="1">
        <f t="shared" si="66"/>
        <v>5</v>
      </c>
      <c r="W70" s="1">
        <f t="shared" si="67"/>
        <v>3</v>
      </c>
      <c r="X70" s="1">
        <f t="shared" si="68"/>
        <v>31</v>
      </c>
      <c r="Y70" s="1">
        <f t="shared" si="69"/>
        <v>8</v>
      </c>
      <c r="Z70" s="1">
        <f t="shared" si="70"/>
        <v>6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E71" s="1">
        <v>2</v>
      </c>
      <c r="F71" s="1">
        <v>3</v>
      </c>
      <c r="G71" s="1" t="s">
        <v>83</v>
      </c>
      <c r="H71" s="1" t="s">
        <v>83</v>
      </c>
      <c r="I71" s="1">
        <f t="shared" si="53"/>
        <v>43</v>
      </c>
      <c r="J71" s="1">
        <f t="shared" si="54"/>
        <v>16</v>
      </c>
      <c r="K71" s="1">
        <f t="shared" si="55"/>
        <v>10</v>
      </c>
      <c r="L71" s="1">
        <f t="shared" si="56"/>
        <v>11</v>
      </c>
      <c r="M71" s="1">
        <f t="shared" si="57"/>
        <v>5</v>
      </c>
      <c r="N71" s="1">
        <f t="shared" si="58"/>
        <v>4</v>
      </c>
      <c r="O71" s="1">
        <f t="shared" si="59"/>
        <v>22</v>
      </c>
      <c r="P71" s="1">
        <f t="shared" si="60"/>
        <v>9</v>
      </c>
      <c r="Q71" s="1">
        <f t="shared" si="61"/>
        <v>4</v>
      </c>
      <c r="R71" s="1">
        <f t="shared" si="62"/>
        <v>21</v>
      </c>
      <c r="S71" s="1">
        <f t="shared" si="63"/>
        <v>7</v>
      </c>
      <c r="T71" s="1">
        <f t="shared" si="64"/>
        <v>7</v>
      </c>
      <c r="U71" s="1">
        <f t="shared" si="65"/>
        <v>15</v>
      </c>
      <c r="V71" s="1">
        <f t="shared" si="66"/>
        <v>5</v>
      </c>
      <c r="W71" s="1">
        <f t="shared" si="67"/>
        <v>3</v>
      </c>
      <c r="X71" s="1">
        <f t="shared" si="68"/>
        <v>31</v>
      </c>
      <c r="Y71" s="1">
        <f t="shared" si="69"/>
        <v>9</v>
      </c>
      <c r="Z71" s="1">
        <f t="shared" si="70"/>
        <v>6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6</v>
      </c>
      <c r="AE71" s="1">
        <f t="shared" si="49"/>
        <v>2</v>
      </c>
      <c r="AF71" s="1">
        <f t="shared" si="50"/>
        <v>2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E72" s="1">
        <v>4</v>
      </c>
      <c r="F72" s="1">
        <v>6</v>
      </c>
      <c r="G72" s="1" t="s">
        <v>83</v>
      </c>
      <c r="H72" s="1" t="s">
        <v>83</v>
      </c>
      <c r="I72" s="1">
        <f t="shared" si="53"/>
        <v>43</v>
      </c>
      <c r="J72" s="1">
        <f t="shared" si="54"/>
        <v>17</v>
      </c>
      <c r="K72" s="1">
        <f t="shared" si="55"/>
        <v>10</v>
      </c>
      <c r="L72" s="1">
        <f t="shared" si="56"/>
        <v>11</v>
      </c>
      <c r="M72" s="1">
        <f t="shared" si="57"/>
        <v>5</v>
      </c>
      <c r="N72" s="1">
        <f t="shared" si="58"/>
        <v>4</v>
      </c>
      <c r="O72" s="1">
        <f t="shared" si="59"/>
        <v>22</v>
      </c>
      <c r="P72" s="1">
        <f t="shared" si="60"/>
        <v>10</v>
      </c>
      <c r="Q72" s="1">
        <f t="shared" si="61"/>
        <v>4</v>
      </c>
      <c r="R72" s="1">
        <f t="shared" si="62"/>
        <v>21</v>
      </c>
      <c r="S72" s="1">
        <f t="shared" si="63"/>
        <v>7</v>
      </c>
      <c r="T72" s="1">
        <f t="shared" si="64"/>
        <v>7</v>
      </c>
      <c r="U72" s="1">
        <f t="shared" si="65"/>
        <v>15</v>
      </c>
      <c r="V72" s="1">
        <f t="shared" si="66"/>
        <v>5</v>
      </c>
      <c r="W72" s="1">
        <f t="shared" si="67"/>
        <v>3</v>
      </c>
      <c r="X72" s="1">
        <f t="shared" si="68"/>
        <v>31</v>
      </c>
      <c r="Y72" s="1">
        <f t="shared" si="69"/>
        <v>9</v>
      </c>
      <c r="Z72" s="1">
        <f t="shared" si="70"/>
        <v>6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E73" s="1">
        <v>1</v>
      </c>
      <c r="F73">
        <v>2</v>
      </c>
      <c r="G73" s="1" t="s">
        <v>83</v>
      </c>
      <c r="H73" s="1" t="s">
        <v>83</v>
      </c>
      <c r="I73" s="1">
        <f t="shared" si="53"/>
        <v>43</v>
      </c>
      <c r="J73" s="1">
        <f t="shared" si="54"/>
        <v>18</v>
      </c>
      <c r="K73" s="1">
        <f t="shared" si="55"/>
        <v>10</v>
      </c>
      <c r="L73" s="1">
        <f t="shared" si="56"/>
        <v>11</v>
      </c>
      <c r="M73" s="1">
        <f t="shared" si="57"/>
        <v>5</v>
      </c>
      <c r="N73" s="1">
        <f t="shared" si="58"/>
        <v>4</v>
      </c>
      <c r="O73" s="1">
        <f t="shared" si="59"/>
        <v>22</v>
      </c>
      <c r="P73" s="1">
        <f t="shared" si="60"/>
        <v>10</v>
      </c>
      <c r="Q73" s="1">
        <f t="shared" si="61"/>
        <v>4</v>
      </c>
      <c r="R73" s="1">
        <f t="shared" si="62"/>
        <v>21</v>
      </c>
      <c r="S73" s="1">
        <f t="shared" si="63"/>
        <v>8</v>
      </c>
      <c r="T73" s="1">
        <f t="shared" si="64"/>
        <v>7</v>
      </c>
      <c r="U73" s="1">
        <f t="shared" si="65"/>
        <v>15</v>
      </c>
      <c r="V73" s="1">
        <f t="shared" si="66"/>
        <v>5</v>
      </c>
      <c r="W73" s="1">
        <f t="shared" si="67"/>
        <v>3</v>
      </c>
      <c r="X73" s="1">
        <f t="shared" si="68"/>
        <v>31</v>
      </c>
      <c r="Y73" s="1">
        <f t="shared" si="69"/>
        <v>9</v>
      </c>
      <c r="Z73" s="1">
        <f t="shared" si="70"/>
        <v>6</v>
      </c>
      <c r="AA73" s="1" t="str">
        <f t="shared" si="51"/>
        <v>L</v>
      </c>
      <c r="AB73" s="1">
        <f t="shared" si="71"/>
        <v>4</v>
      </c>
      <c r="AC73" s="1" t="str">
        <f t="shared" si="52"/>
        <v>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18</v>
      </c>
      <c r="K84" s="1">
        <f t="shared" si="75"/>
        <v>10</v>
      </c>
      <c r="L84" s="1">
        <f t="shared" si="75"/>
        <v>11</v>
      </c>
      <c r="M84" s="1">
        <f t="shared" si="75"/>
        <v>5</v>
      </c>
      <c r="N84" s="1">
        <f t="shared" si="75"/>
        <v>4</v>
      </c>
      <c r="O84" s="1">
        <f t="shared" ref="O84:Z84" si="76">IF(O2="","",MAX(O2:O83))</f>
        <v>22</v>
      </c>
      <c r="P84" s="1">
        <f t="shared" si="76"/>
        <v>10</v>
      </c>
      <c r="Q84" s="1">
        <f t="shared" si="76"/>
        <v>4</v>
      </c>
      <c r="R84" s="1">
        <f t="shared" si="76"/>
        <v>21</v>
      </c>
      <c r="S84" s="1">
        <f t="shared" si="76"/>
        <v>8</v>
      </c>
      <c r="T84" s="1">
        <f t="shared" si="76"/>
        <v>7</v>
      </c>
      <c r="U84" s="1">
        <f t="shared" si="76"/>
        <v>15</v>
      </c>
      <c r="V84" s="1">
        <f t="shared" si="76"/>
        <v>5</v>
      </c>
      <c r="W84" s="1">
        <f t="shared" si="76"/>
        <v>3</v>
      </c>
      <c r="X84" s="1">
        <f t="shared" si="76"/>
        <v>31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245</v>
      </c>
      <c r="F85" s="1">
        <f>SUM(F2:F83)</f>
        <v>198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22-10-4</v>
      </c>
      <c r="R85" s="1" t="str">
        <f>IF(R84="","0-0-0",CONCATENATE(R84,"-",S84,"-",T84))</f>
        <v>21-8-7</v>
      </c>
      <c r="U85" s="1" t="str">
        <f>IF(U84="","0-0-0",CONCATENATE(U84,"-",V84,"-",W84))</f>
        <v>15-5-3</v>
      </c>
      <c r="X85" s="1" t="str">
        <f>IF(X84="","0-0-0",CONCATENATE(X84,"-",Y84,"-",Z84))</f>
        <v>31-9-6</v>
      </c>
      <c r="AA85" s="1" t="str">
        <f>IF(AA84="","0-0",CONCATENATE(AA84,AB84))</f>
        <v>L4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72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E65" s="1">
        <v>3</v>
      </c>
      <c r="F65" s="1">
        <v>0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21</v>
      </c>
      <c r="K65" s="1">
        <f t="shared" si="31"/>
        <v>11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18</v>
      </c>
      <c r="P65" s="1">
        <f t="shared" si="36"/>
        <v>11</v>
      </c>
      <c r="Q65" s="1">
        <f t="shared" si="37"/>
        <v>3</v>
      </c>
      <c r="R65" s="1">
        <f t="shared" si="38"/>
        <v>18</v>
      </c>
      <c r="S65" s="1">
        <f t="shared" si="39"/>
        <v>10</v>
      </c>
      <c r="T65" s="1">
        <f t="shared" si="40"/>
        <v>4</v>
      </c>
      <c r="U65" s="1">
        <f t="shared" si="41"/>
        <v>11</v>
      </c>
      <c r="V65" s="1">
        <f t="shared" si="42"/>
        <v>5</v>
      </c>
      <c r="W65" s="1">
        <f t="shared" si="43"/>
        <v>2</v>
      </c>
      <c r="X65" s="1">
        <f t="shared" si="44"/>
        <v>18</v>
      </c>
      <c r="Y65" s="1">
        <f t="shared" si="45"/>
        <v>12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E66" s="1">
        <v>3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22</v>
      </c>
      <c r="K66" s="1">
        <f t="shared" si="31"/>
        <v>11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18</v>
      </c>
      <c r="P66" s="1">
        <f t="shared" si="36"/>
        <v>11</v>
      </c>
      <c r="Q66" s="1">
        <f t="shared" si="37"/>
        <v>3</v>
      </c>
      <c r="R66" s="1">
        <f t="shared" si="38"/>
        <v>18</v>
      </c>
      <c r="S66" s="1">
        <f t="shared" si="39"/>
        <v>11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2</v>
      </c>
      <c r="X66" s="1">
        <f t="shared" si="44"/>
        <v>18</v>
      </c>
      <c r="Y66" s="1">
        <f t="shared" si="45"/>
        <v>13</v>
      </c>
      <c r="Z66" s="1">
        <f t="shared" si="46"/>
        <v>5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36</v>
      </c>
      <c r="J68" s="1">
        <f t="shared" si="54"/>
        <v>23</v>
      </c>
      <c r="K68" s="1">
        <f t="shared" si="55"/>
        <v>11</v>
      </c>
      <c r="L68" s="1">
        <f t="shared" si="56"/>
        <v>8</v>
      </c>
      <c r="M68" s="1">
        <f t="shared" si="57"/>
        <v>2</v>
      </c>
      <c r="N68" s="1">
        <f t="shared" si="58"/>
        <v>3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18</v>
      </c>
      <c r="S68" s="1">
        <f t="shared" si="63"/>
        <v>12</v>
      </c>
      <c r="T68" s="1">
        <f t="shared" si="64"/>
        <v>5</v>
      </c>
      <c r="U68" s="1">
        <f t="shared" si="65"/>
        <v>11</v>
      </c>
      <c r="V68" s="1">
        <f t="shared" si="66"/>
        <v>7</v>
      </c>
      <c r="W68" s="1">
        <f t="shared" si="67"/>
        <v>2</v>
      </c>
      <c r="X68" s="1">
        <f t="shared" si="68"/>
        <v>18</v>
      </c>
      <c r="Y68" s="1">
        <f t="shared" si="69"/>
        <v>14</v>
      </c>
      <c r="Z68" s="1">
        <f t="shared" si="70"/>
        <v>5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11</v>
      </c>
      <c r="L69" s="1">
        <f t="shared" si="56"/>
        <v>8</v>
      </c>
      <c r="M69" s="1">
        <f t="shared" si="57"/>
        <v>2</v>
      </c>
      <c r="N69" s="1">
        <f t="shared" si="58"/>
        <v>3</v>
      </c>
      <c r="O69" s="1">
        <f t="shared" si="59"/>
        <v>19</v>
      </c>
      <c r="P69" s="1">
        <f t="shared" si="60"/>
        <v>11</v>
      </c>
      <c r="Q69" s="1">
        <f t="shared" si="61"/>
        <v>3</v>
      </c>
      <c r="R69" s="1">
        <f t="shared" si="62"/>
        <v>18</v>
      </c>
      <c r="S69" s="1">
        <f t="shared" si="63"/>
        <v>12</v>
      </c>
      <c r="T69" s="1">
        <f t="shared" si="64"/>
        <v>5</v>
      </c>
      <c r="U69" s="1">
        <f t="shared" si="65"/>
        <v>11</v>
      </c>
      <c r="V69" s="1">
        <f t="shared" si="66"/>
        <v>7</v>
      </c>
      <c r="W69" s="1">
        <f t="shared" si="67"/>
        <v>2</v>
      </c>
      <c r="X69" s="1">
        <f t="shared" si="68"/>
        <v>18</v>
      </c>
      <c r="Y69" s="1">
        <f t="shared" si="69"/>
        <v>14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11</v>
      </c>
      <c r="L70" s="1">
        <f t="shared" si="56"/>
        <v>8</v>
      </c>
      <c r="M70" s="1">
        <f t="shared" si="57"/>
        <v>2</v>
      </c>
      <c r="N70" s="1">
        <f t="shared" si="58"/>
        <v>3</v>
      </c>
      <c r="O70" s="1">
        <f t="shared" si="59"/>
        <v>20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12</v>
      </c>
      <c r="T70" s="1">
        <f t="shared" si="64"/>
        <v>5</v>
      </c>
      <c r="U70" s="1">
        <f t="shared" si="65"/>
        <v>12</v>
      </c>
      <c r="V70" s="1">
        <f t="shared" si="66"/>
        <v>7</v>
      </c>
      <c r="W70" s="1">
        <f t="shared" si="67"/>
        <v>2</v>
      </c>
      <c r="X70" s="1">
        <f t="shared" si="68"/>
        <v>19</v>
      </c>
      <c r="Y70" s="1">
        <f t="shared" si="69"/>
        <v>14</v>
      </c>
      <c r="Z70" s="1">
        <f t="shared" si="70"/>
        <v>5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E71" s="1">
        <v>2</v>
      </c>
      <c r="F71" s="1">
        <v>4</v>
      </c>
      <c r="G71" s="1" t="s">
        <v>83</v>
      </c>
      <c r="H71" s="1" t="s">
        <v>83</v>
      </c>
      <c r="I71" s="1">
        <f t="shared" si="53"/>
        <v>38</v>
      </c>
      <c r="J71" s="1">
        <f t="shared" si="54"/>
        <v>24</v>
      </c>
      <c r="K71" s="1">
        <f t="shared" si="55"/>
        <v>11</v>
      </c>
      <c r="L71" s="1">
        <f t="shared" si="56"/>
        <v>8</v>
      </c>
      <c r="M71" s="1">
        <f t="shared" si="57"/>
        <v>2</v>
      </c>
      <c r="N71" s="1">
        <f t="shared" si="58"/>
        <v>3</v>
      </c>
      <c r="O71" s="1">
        <f t="shared" si="59"/>
        <v>20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12</v>
      </c>
      <c r="T71" s="1">
        <f t="shared" si="64"/>
        <v>5</v>
      </c>
      <c r="U71" s="1">
        <f t="shared" si="65"/>
        <v>12</v>
      </c>
      <c r="V71" s="1">
        <f t="shared" si="66"/>
        <v>8</v>
      </c>
      <c r="W71" s="1">
        <f t="shared" si="67"/>
        <v>2</v>
      </c>
      <c r="X71" s="1">
        <f t="shared" si="68"/>
        <v>19</v>
      </c>
      <c r="Y71" s="1">
        <f t="shared" si="69"/>
        <v>15</v>
      </c>
      <c r="Z71" s="1">
        <f t="shared" si="70"/>
        <v>5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E72" s="1">
        <v>2</v>
      </c>
      <c r="F72" s="1">
        <v>3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25</v>
      </c>
      <c r="K72" s="1">
        <f t="shared" si="55"/>
        <v>11</v>
      </c>
      <c r="L72" s="1">
        <f t="shared" si="56"/>
        <v>8</v>
      </c>
      <c r="M72" s="1">
        <f t="shared" si="57"/>
        <v>2</v>
      </c>
      <c r="N72" s="1">
        <f t="shared" si="58"/>
        <v>3</v>
      </c>
      <c r="O72" s="1">
        <f t="shared" si="59"/>
        <v>20</v>
      </c>
      <c r="P72" s="1">
        <f t="shared" si="60"/>
        <v>13</v>
      </c>
      <c r="Q72" s="1">
        <f t="shared" si="61"/>
        <v>3</v>
      </c>
      <c r="R72" s="1">
        <f t="shared" si="62"/>
        <v>18</v>
      </c>
      <c r="S72" s="1">
        <f t="shared" si="63"/>
        <v>12</v>
      </c>
      <c r="T72" s="1">
        <f t="shared" si="64"/>
        <v>5</v>
      </c>
      <c r="U72" s="1">
        <f t="shared" si="65"/>
        <v>12</v>
      </c>
      <c r="V72" s="1">
        <f t="shared" si="66"/>
        <v>9</v>
      </c>
      <c r="W72" s="1">
        <f t="shared" si="67"/>
        <v>2</v>
      </c>
      <c r="X72" s="1">
        <f t="shared" si="68"/>
        <v>19</v>
      </c>
      <c r="Y72" s="1">
        <f t="shared" si="69"/>
        <v>16</v>
      </c>
      <c r="Z72" s="1">
        <f t="shared" si="70"/>
        <v>5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3</v>
      </c>
      <c r="AE72" s="1">
        <f t="shared" si="49"/>
        <v>5</v>
      </c>
      <c r="AF72" s="1">
        <f t="shared" si="50"/>
        <v>2</v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39</v>
      </c>
      <c r="J73" s="1">
        <f t="shared" si="54"/>
        <v>25</v>
      </c>
      <c r="K73" s="1">
        <f t="shared" si="55"/>
        <v>11</v>
      </c>
      <c r="L73" s="1">
        <f t="shared" si="56"/>
        <v>8</v>
      </c>
      <c r="M73" s="1">
        <f t="shared" si="57"/>
        <v>2</v>
      </c>
      <c r="N73" s="1">
        <f t="shared" si="58"/>
        <v>3</v>
      </c>
      <c r="O73" s="1">
        <f t="shared" si="59"/>
        <v>20</v>
      </c>
      <c r="P73" s="1">
        <f t="shared" si="60"/>
        <v>13</v>
      </c>
      <c r="Q73" s="1">
        <f t="shared" si="61"/>
        <v>3</v>
      </c>
      <c r="R73" s="1">
        <f t="shared" si="62"/>
        <v>19</v>
      </c>
      <c r="S73" s="1">
        <f t="shared" si="63"/>
        <v>12</v>
      </c>
      <c r="T73" s="1">
        <f t="shared" si="64"/>
        <v>5</v>
      </c>
      <c r="U73" s="1">
        <f t="shared" si="65"/>
        <v>13</v>
      </c>
      <c r="V73" s="1">
        <f t="shared" si="66"/>
        <v>9</v>
      </c>
      <c r="W73" s="1">
        <f t="shared" si="67"/>
        <v>2</v>
      </c>
      <c r="X73" s="1">
        <f t="shared" si="68"/>
        <v>20</v>
      </c>
      <c r="Y73" s="1">
        <f t="shared" si="69"/>
        <v>16</v>
      </c>
      <c r="Z73" s="1">
        <f t="shared" si="70"/>
        <v>5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25</v>
      </c>
      <c r="K84" s="1">
        <f t="shared" si="75"/>
        <v>11</v>
      </c>
      <c r="L84" s="1">
        <f t="shared" si="75"/>
        <v>8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20</v>
      </c>
      <c r="P84" s="1">
        <f t="shared" si="76"/>
        <v>13</v>
      </c>
      <c r="Q84" s="1">
        <f t="shared" si="76"/>
        <v>3</v>
      </c>
      <c r="R84" s="1">
        <f t="shared" si="76"/>
        <v>19</v>
      </c>
      <c r="S84" s="1">
        <f t="shared" si="76"/>
        <v>12</v>
      </c>
      <c r="T84" s="1">
        <f t="shared" si="76"/>
        <v>5</v>
      </c>
      <c r="U84" s="1">
        <f t="shared" si="76"/>
        <v>13</v>
      </c>
      <c r="V84" s="1">
        <f t="shared" si="76"/>
        <v>9</v>
      </c>
      <c r="W84" s="1">
        <f t="shared" si="76"/>
        <v>2</v>
      </c>
      <c r="X84" s="1">
        <f t="shared" si="76"/>
        <v>20</v>
      </c>
      <c r="Y84" s="1">
        <f t="shared" si="76"/>
        <v>16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212</v>
      </c>
      <c r="F85" s="1">
        <f>SUM(F2:F83)</f>
        <v>213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20-13-3</v>
      </c>
      <c r="R85" s="1" t="str">
        <f>IF(R84="","0-0-0",CONCATENATE(R84,"-",S84,"-",T84))</f>
        <v>19-12-5</v>
      </c>
      <c r="U85" s="1" t="str">
        <f>IF(U84="","0-0-0",CONCATENATE(U84,"-",V84,"-",W84))</f>
        <v>13-9-2</v>
      </c>
      <c r="X85" s="1" t="str">
        <f>IF(X84="","0-0-0",CONCATENATE(X84,"-",Y84,"-",Z84))</f>
        <v>20-16-5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72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25</v>
      </c>
      <c r="K65" s="1">
        <f t="shared" si="31"/>
        <v>8</v>
      </c>
      <c r="L65" s="1">
        <f t="shared" si="32"/>
        <v>8</v>
      </c>
      <c r="M65" s="1">
        <f t="shared" si="33"/>
        <v>0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4</v>
      </c>
      <c r="R65" s="1">
        <f t="shared" si="38"/>
        <v>15</v>
      </c>
      <c r="S65" s="1">
        <f t="shared" si="39"/>
        <v>14</v>
      </c>
      <c r="T65" s="1">
        <f t="shared" si="40"/>
        <v>4</v>
      </c>
      <c r="U65" s="1">
        <f t="shared" si="41"/>
        <v>10</v>
      </c>
      <c r="V65" s="1">
        <f t="shared" si="42"/>
        <v>5</v>
      </c>
      <c r="W65" s="1">
        <f t="shared" si="43"/>
        <v>3</v>
      </c>
      <c r="X65" s="1">
        <f t="shared" si="44"/>
        <v>18</v>
      </c>
      <c r="Y65" s="1">
        <f t="shared" si="45"/>
        <v>11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E66" s="1">
        <v>4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25</v>
      </c>
      <c r="K66" s="1">
        <f t="shared" si="31"/>
        <v>8</v>
      </c>
      <c r="L66" s="1">
        <f t="shared" si="32"/>
        <v>8</v>
      </c>
      <c r="M66" s="1">
        <f t="shared" si="33"/>
        <v>0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4</v>
      </c>
      <c r="R66" s="1">
        <f t="shared" si="38"/>
        <v>16</v>
      </c>
      <c r="S66" s="1">
        <f t="shared" si="39"/>
        <v>14</v>
      </c>
      <c r="T66" s="1">
        <f t="shared" si="40"/>
        <v>4</v>
      </c>
      <c r="U66" s="1">
        <f t="shared" si="41"/>
        <v>10</v>
      </c>
      <c r="V66" s="1">
        <f t="shared" si="42"/>
        <v>5</v>
      </c>
      <c r="W66" s="1">
        <f t="shared" si="43"/>
        <v>3</v>
      </c>
      <c r="X66" s="1">
        <f t="shared" si="44"/>
        <v>19</v>
      </c>
      <c r="Y66" s="1">
        <f t="shared" si="45"/>
        <v>11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26</v>
      </c>
      <c r="K68" s="1">
        <f t="shared" si="55"/>
        <v>8</v>
      </c>
      <c r="L68" s="1">
        <f t="shared" si="56"/>
        <v>9</v>
      </c>
      <c r="M68" s="1">
        <f t="shared" si="57"/>
        <v>0</v>
      </c>
      <c r="N68" s="1">
        <f t="shared" si="58"/>
        <v>3</v>
      </c>
      <c r="O68" s="1">
        <f t="shared" si="59"/>
        <v>16</v>
      </c>
      <c r="P68" s="1">
        <f t="shared" si="60"/>
        <v>11</v>
      </c>
      <c r="Q68" s="1">
        <f t="shared" si="61"/>
        <v>4</v>
      </c>
      <c r="R68" s="1">
        <f t="shared" si="62"/>
        <v>16</v>
      </c>
      <c r="S68" s="1">
        <f t="shared" si="63"/>
        <v>15</v>
      </c>
      <c r="T68" s="1">
        <f t="shared" si="64"/>
        <v>5</v>
      </c>
      <c r="U68" s="1">
        <f t="shared" si="65"/>
        <v>10</v>
      </c>
      <c r="V68" s="1">
        <f t="shared" si="66"/>
        <v>5</v>
      </c>
      <c r="W68" s="1">
        <f t="shared" si="67"/>
        <v>3</v>
      </c>
      <c r="X68" s="1">
        <f t="shared" si="68"/>
        <v>19</v>
      </c>
      <c r="Y68" s="1">
        <f t="shared" si="69"/>
        <v>12</v>
      </c>
      <c r="Z68" s="1">
        <f t="shared" si="70"/>
        <v>6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4</v>
      </c>
      <c r="AE68" s="1">
        <f t="shared" si="49"/>
        <v>5</v>
      </c>
      <c r="AF68" s="1">
        <f t="shared" si="50"/>
        <v>1</v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33</v>
      </c>
      <c r="J69" s="1">
        <f t="shared" si="54"/>
        <v>26</v>
      </c>
      <c r="K69" s="1">
        <f t="shared" si="55"/>
        <v>8</v>
      </c>
      <c r="L69" s="1">
        <f t="shared" si="56"/>
        <v>9</v>
      </c>
      <c r="M69" s="1">
        <f t="shared" si="57"/>
        <v>0</v>
      </c>
      <c r="N69" s="1">
        <f t="shared" si="58"/>
        <v>3</v>
      </c>
      <c r="O69" s="1">
        <f t="shared" si="59"/>
        <v>17</v>
      </c>
      <c r="P69" s="1">
        <f t="shared" si="60"/>
        <v>11</v>
      </c>
      <c r="Q69" s="1">
        <f t="shared" si="61"/>
        <v>4</v>
      </c>
      <c r="R69" s="1">
        <f t="shared" si="62"/>
        <v>16</v>
      </c>
      <c r="S69" s="1">
        <f t="shared" si="63"/>
        <v>15</v>
      </c>
      <c r="T69" s="1">
        <f t="shared" si="64"/>
        <v>5</v>
      </c>
      <c r="U69" s="1">
        <f t="shared" si="65"/>
        <v>10</v>
      </c>
      <c r="V69" s="1">
        <f t="shared" si="66"/>
        <v>5</v>
      </c>
      <c r="W69" s="1">
        <f t="shared" si="67"/>
        <v>3</v>
      </c>
      <c r="X69" s="1">
        <f t="shared" si="68"/>
        <v>20</v>
      </c>
      <c r="Y69" s="1">
        <f t="shared" si="69"/>
        <v>12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E70" s="1">
        <v>5</v>
      </c>
      <c r="F70" s="1">
        <v>3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26</v>
      </c>
      <c r="K70" s="1">
        <f t="shared" si="55"/>
        <v>8</v>
      </c>
      <c r="L70" s="1">
        <f t="shared" si="56"/>
        <v>9</v>
      </c>
      <c r="M70" s="1">
        <f t="shared" si="57"/>
        <v>0</v>
      </c>
      <c r="N70" s="1">
        <f t="shared" si="58"/>
        <v>3</v>
      </c>
      <c r="O70" s="1">
        <f t="shared" si="59"/>
        <v>18</v>
      </c>
      <c r="P70" s="1">
        <f t="shared" si="60"/>
        <v>11</v>
      </c>
      <c r="Q70" s="1">
        <f t="shared" si="61"/>
        <v>4</v>
      </c>
      <c r="R70" s="1">
        <f t="shared" si="62"/>
        <v>16</v>
      </c>
      <c r="S70" s="1">
        <f t="shared" si="63"/>
        <v>15</v>
      </c>
      <c r="T70" s="1">
        <f t="shared" si="64"/>
        <v>5</v>
      </c>
      <c r="U70" s="1">
        <f t="shared" si="65"/>
        <v>11</v>
      </c>
      <c r="V70" s="1">
        <f t="shared" si="66"/>
        <v>5</v>
      </c>
      <c r="W70" s="1">
        <f t="shared" si="67"/>
        <v>3</v>
      </c>
      <c r="X70" s="1">
        <f t="shared" si="68"/>
        <v>21</v>
      </c>
      <c r="Y70" s="1">
        <f t="shared" si="69"/>
        <v>12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E71" s="1">
        <v>0</v>
      </c>
      <c r="F71" s="1">
        <v>4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27</v>
      </c>
      <c r="K71" s="1">
        <f t="shared" si="55"/>
        <v>8</v>
      </c>
      <c r="L71" s="1">
        <f t="shared" si="56"/>
        <v>9</v>
      </c>
      <c r="M71" s="1">
        <f t="shared" si="57"/>
        <v>0</v>
      </c>
      <c r="N71" s="1">
        <f t="shared" si="58"/>
        <v>3</v>
      </c>
      <c r="O71" s="1">
        <f t="shared" si="59"/>
        <v>18</v>
      </c>
      <c r="P71" s="1">
        <f t="shared" si="60"/>
        <v>12</v>
      </c>
      <c r="Q71" s="1">
        <f t="shared" si="61"/>
        <v>4</v>
      </c>
      <c r="R71" s="1">
        <f t="shared" si="62"/>
        <v>16</v>
      </c>
      <c r="S71" s="1">
        <f t="shared" si="63"/>
        <v>15</v>
      </c>
      <c r="T71" s="1">
        <f t="shared" si="64"/>
        <v>5</v>
      </c>
      <c r="U71" s="1">
        <f t="shared" si="65"/>
        <v>11</v>
      </c>
      <c r="V71" s="1">
        <f t="shared" si="66"/>
        <v>5</v>
      </c>
      <c r="W71" s="1">
        <f t="shared" si="67"/>
        <v>3</v>
      </c>
      <c r="X71" s="1">
        <f t="shared" si="68"/>
        <v>21</v>
      </c>
      <c r="Y71" s="1">
        <f t="shared" si="69"/>
        <v>12</v>
      </c>
      <c r="Z71" s="1">
        <f t="shared" si="70"/>
        <v>6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8</v>
      </c>
      <c r="L72" s="1">
        <f t="shared" si="56"/>
        <v>9</v>
      </c>
      <c r="M72" s="1">
        <f t="shared" si="57"/>
        <v>0</v>
      </c>
      <c r="N72" s="1">
        <f t="shared" si="58"/>
        <v>3</v>
      </c>
      <c r="O72" s="1">
        <f t="shared" si="59"/>
        <v>18</v>
      </c>
      <c r="P72" s="1">
        <f t="shared" si="60"/>
        <v>13</v>
      </c>
      <c r="Q72" s="1">
        <f t="shared" si="61"/>
        <v>4</v>
      </c>
      <c r="R72" s="1">
        <f t="shared" si="62"/>
        <v>16</v>
      </c>
      <c r="S72" s="1">
        <f t="shared" si="63"/>
        <v>15</v>
      </c>
      <c r="T72" s="1">
        <f t="shared" si="64"/>
        <v>5</v>
      </c>
      <c r="U72" s="1">
        <f t="shared" si="65"/>
        <v>11</v>
      </c>
      <c r="V72" s="1">
        <f t="shared" si="66"/>
        <v>5</v>
      </c>
      <c r="W72" s="1">
        <f t="shared" si="67"/>
        <v>3</v>
      </c>
      <c r="X72" s="1">
        <f t="shared" si="68"/>
        <v>21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5</v>
      </c>
      <c r="AE72" s="1">
        <f t="shared" si="49"/>
        <v>4</v>
      </c>
      <c r="AF72" s="1">
        <f t="shared" si="50"/>
        <v>1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28</v>
      </c>
      <c r="K73" s="1">
        <f t="shared" si="55"/>
        <v>8</v>
      </c>
      <c r="L73" s="1">
        <f t="shared" si="56"/>
        <v>9</v>
      </c>
      <c r="M73" s="1">
        <f t="shared" si="57"/>
        <v>0</v>
      </c>
      <c r="N73" s="1">
        <f t="shared" si="58"/>
        <v>3</v>
      </c>
      <c r="O73" s="1">
        <f t="shared" si="59"/>
        <v>18</v>
      </c>
      <c r="P73" s="1">
        <f t="shared" si="60"/>
        <v>13</v>
      </c>
      <c r="Q73" s="1">
        <f t="shared" si="61"/>
        <v>4</v>
      </c>
      <c r="R73" s="1">
        <f t="shared" si="62"/>
        <v>17</v>
      </c>
      <c r="S73" s="1">
        <f t="shared" si="63"/>
        <v>15</v>
      </c>
      <c r="T73" s="1">
        <f t="shared" si="64"/>
        <v>5</v>
      </c>
      <c r="U73" s="1">
        <f t="shared" si="65"/>
        <v>11</v>
      </c>
      <c r="V73" s="1">
        <f t="shared" si="66"/>
        <v>5</v>
      </c>
      <c r="W73" s="1">
        <f t="shared" si="67"/>
        <v>3</v>
      </c>
      <c r="X73" s="1">
        <f t="shared" si="68"/>
        <v>22</v>
      </c>
      <c r="Y73" s="1">
        <f t="shared" si="69"/>
        <v>12</v>
      </c>
      <c r="Z73" s="1">
        <f t="shared" si="70"/>
        <v>6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E74" s="1">
        <v>4</v>
      </c>
      <c r="F74" s="1">
        <v>3</v>
      </c>
      <c r="G74" s="1" t="s">
        <v>84</v>
      </c>
      <c r="H74" s="1" t="s">
        <v>83</v>
      </c>
      <c r="I74" s="1">
        <f t="shared" si="53"/>
        <v>36</v>
      </c>
      <c r="J74" s="1">
        <f t="shared" si="54"/>
        <v>28</v>
      </c>
      <c r="K74" s="1">
        <f t="shared" si="55"/>
        <v>9</v>
      </c>
      <c r="L74" s="1">
        <f t="shared" si="56"/>
        <v>9</v>
      </c>
      <c r="M74" s="1">
        <f t="shared" si="57"/>
        <v>0</v>
      </c>
      <c r="N74" s="1">
        <f t="shared" si="58"/>
        <v>3</v>
      </c>
      <c r="O74" s="1">
        <f t="shared" si="59"/>
        <v>18</v>
      </c>
      <c r="P74" s="1">
        <f t="shared" si="60"/>
        <v>13</v>
      </c>
      <c r="Q74" s="1">
        <f t="shared" si="61"/>
        <v>4</v>
      </c>
      <c r="R74" s="1">
        <f t="shared" si="62"/>
        <v>18</v>
      </c>
      <c r="S74" s="1">
        <f t="shared" si="63"/>
        <v>15</v>
      </c>
      <c r="T74" s="1">
        <f t="shared" si="64"/>
        <v>5</v>
      </c>
      <c r="U74" s="1">
        <f t="shared" si="65"/>
        <v>12</v>
      </c>
      <c r="V74" s="1">
        <f t="shared" si="66"/>
        <v>5</v>
      </c>
      <c r="W74" s="1">
        <f t="shared" si="67"/>
        <v>3</v>
      </c>
      <c r="X74" s="1">
        <f t="shared" si="68"/>
        <v>23</v>
      </c>
      <c r="Y74" s="1">
        <f t="shared" si="69"/>
        <v>12</v>
      </c>
      <c r="Z74" s="1">
        <f t="shared" si="70"/>
        <v>6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28</v>
      </c>
      <c r="K84" s="1">
        <f t="shared" si="75"/>
        <v>9</v>
      </c>
      <c r="L84" s="1">
        <f t="shared" si="75"/>
        <v>9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13</v>
      </c>
      <c r="Q84" s="1">
        <f t="shared" si="76"/>
        <v>4</v>
      </c>
      <c r="R84" s="1">
        <f t="shared" si="76"/>
        <v>18</v>
      </c>
      <c r="S84" s="1">
        <f t="shared" si="76"/>
        <v>15</v>
      </c>
      <c r="T84" s="1">
        <f t="shared" si="76"/>
        <v>5</v>
      </c>
      <c r="U84" s="1">
        <f t="shared" si="76"/>
        <v>12</v>
      </c>
      <c r="V84" s="1">
        <f t="shared" si="76"/>
        <v>5</v>
      </c>
      <c r="W84" s="1">
        <f t="shared" si="76"/>
        <v>3</v>
      </c>
      <c r="X84" s="1">
        <f t="shared" si="76"/>
        <v>23</v>
      </c>
      <c r="Y84" s="1">
        <f t="shared" si="76"/>
        <v>12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254</v>
      </c>
      <c r="F85" s="1">
        <f>SUM(F2:F83)</f>
        <v>249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18-13-4</v>
      </c>
      <c r="R85" s="1" t="str">
        <f>IF(R84="","0-0-0",CONCATENATE(R84,"-",S84,"-",T84))</f>
        <v>18-15-5</v>
      </c>
      <c r="U85" s="1" t="str">
        <f>IF(U84="","0-0-0",CONCATENATE(U84,"-",V84,"-",W84))</f>
        <v>12-5-3</v>
      </c>
      <c r="X85" s="1" t="str">
        <f>IF(X84="","0-0-0",CONCATENATE(X84,"-",Y84,"-",Z84))</f>
        <v>23-12-6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73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E65" s="1">
        <v>4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29</v>
      </c>
      <c r="K65" s="1">
        <f t="shared" si="31"/>
        <v>6</v>
      </c>
      <c r="L65" s="1">
        <f t="shared" si="32"/>
        <v>3</v>
      </c>
      <c r="M65" s="1">
        <f t="shared" si="33"/>
        <v>4</v>
      </c>
      <c r="N65" s="1">
        <f t="shared" si="34"/>
        <v>1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15</v>
      </c>
      <c r="S65" s="1">
        <f t="shared" si="39"/>
        <v>15</v>
      </c>
      <c r="T65" s="1">
        <f t="shared" si="40"/>
        <v>0</v>
      </c>
      <c r="U65" s="1">
        <f t="shared" si="41"/>
        <v>9</v>
      </c>
      <c r="V65" s="1">
        <f t="shared" si="42"/>
        <v>10</v>
      </c>
      <c r="W65" s="1">
        <f t="shared" si="43"/>
        <v>1</v>
      </c>
      <c r="X65" s="1">
        <f t="shared" si="44"/>
        <v>18</v>
      </c>
      <c r="Y65" s="1">
        <f t="shared" si="45"/>
        <v>19</v>
      </c>
      <c r="Z65" s="1">
        <f t="shared" si="46"/>
        <v>1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E66" s="1">
        <v>2</v>
      </c>
      <c r="F66" s="1">
        <v>1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29</v>
      </c>
      <c r="K66" s="1">
        <f t="shared" si="31"/>
        <v>7</v>
      </c>
      <c r="L66" s="1">
        <f t="shared" si="32"/>
        <v>3</v>
      </c>
      <c r="M66" s="1">
        <f t="shared" si="33"/>
        <v>4</v>
      </c>
      <c r="N66" s="1">
        <f t="shared" si="34"/>
        <v>1</v>
      </c>
      <c r="O66" s="1">
        <f t="shared" si="35"/>
        <v>18</v>
      </c>
      <c r="P66" s="1">
        <f t="shared" si="36"/>
        <v>14</v>
      </c>
      <c r="Q66" s="1">
        <f t="shared" si="37"/>
        <v>3</v>
      </c>
      <c r="R66" s="1">
        <f t="shared" si="38"/>
        <v>15</v>
      </c>
      <c r="S66" s="1">
        <f t="shared" si="39"/>
        <v>15</v>
      </c>
      <c r="T66" s="1">
        <f t="shared" si="40"/>
        <v>0</v>
      </c>
      <c r="U66" s="1">
        <f t="shared" si="41"/>
        <v>9</v>
      </c>
      <c r="V66" s="1">
        <f t="shared" si="42"/>
        <v>10</v>
      </c>
      <c r="W66" s="1">
        <f t="shared" si="43"/>
        <v>1</v>
      </c>
      <c r="X66" s="1">
        <f t="shared" si="44"/>
        <v>19</v>
      </c>
      <c r="Y66" s="1">
        <f t="shared" si="45"/>
        <v>19</v>
      </c>
      <c r="Z66" s="1">
        <f t="shared" si="46"/>
        <v>1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5</v>
      </c>
      <c r="AF66" s="1">
        <f t="shared" si="50"/>
        <v>0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E67" s="1">
        <v>2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31</v>
      </c>
      <c r="K68" s="1">
        <f t="shared" si="55"/>
        <v>7</v>
      </c>
      <c r="L68" s="1">
        <f t="shared" si="56"/>
        <v>3</v>
      </c>
      <c r="M68" s="1">
        <f t="shared" si="57"/>
        <v>4</v>
      </c>
      <c r="N68" s="1">
        <f t="shared" si="58"/>
        <v>1</v>
      </c>
      <c r="O68" s="1">
        <f t="shared" si="59"/>
        <v>18</v>
      </c>
      <c r="P68" s="1">
        <f t="shared" si="60"/>
        <v>14</v>
      </c>
      <c r="Q68" s="1">
        <f t="shared" si="61"/>
        <v>3</v>
      </c>
      <c r="R68" s="1">
        <f t="shared" si="62"/>
        <v>15</v>
      </c>
      <c r="S68" s="1">
        <f t="shared" si="63"/>
        <v>17</v>
      </c>
      <c r="T68" s="1">
        <f t="shared" si="64"/>
        <v>0</v>
      </c>
      <c r="U68" s="1">
        <f t="shared" si="65"/>
        <v>9</v>
      </c>
      <c r="V68" s="1">
        <f t="shared" si="66"/>
        <v>10</v>
      </c>
      <c r="W68" s="1">
        <f t="shared" si="67"/>
        <v>1</v>
      </c>
      <c r="X68" s="1">
        <f t="shared" si="68"/>
        <v>19</v>
      </c>
      <c r="Y68" s="1">
        <f t="shared" si="69"/>
        <v>19</v>
      </c>
      <c r="Z68" s="1">
        <f t="shared" si="70"/>
        <v>1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E69" s="1">
        <v>4</v>
      </c>
      <c r="F69" s="1">
        <v>0</v>
      </c>
      <c r="G69" s="1" t="s">
        <v>83</v>
      </c>
      <c r="H69" s="1" t="s">
        <v>83</v>
      </c>
      <c r="I69" s="1">
        <f t="shared" si="53"/>
        <v>34</v>
      </c>
      <c r="J69" s="1">
        <f t="shared" si="54"/>
        <v>31</v>
      </c>
      <c r="K69" s="1">
        <f t="shared" si="55"/>
        <v>7</v>
      </c>
      <c r="L69" s="1">
        <f t="shared" si="56"/>
        <v>3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16</v>
      </c>
      <c r="S69" s="1">
        <f t="shared" si="63"/>
        <v>17</v>
      </c>
      <c r="T69" s="1">
        <f t="shared" si="64"/>
        <v>0</v>
      </c>
      <c r="U69" s="1">
        <f t="shared" si="65"/>
        <v>9</v>
      </c>
      <c r="V69" s="1">
        <f t="shared" si="66"/>
        <v>10</v>
      </c>
      <c r="W69" s="1">
        <f t="shared" si="67"/>
        <v>1</v>
      </c>
      <c r="X69" s="1">
        <f t="shared" si="68"/>
        <v>19</v>
      </c>
      <c r="Y69" s="1">
        <f t="shared" si="69"/>
        <v>19</v>
      </c>
      <c r="Z69" s="1">
        <f t="shared" si="70"/>
        <v>1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32</v>
      </c>
      <c r="K70" s="1">
        <f t="shared" si="55"/>
        <v>7</v>
      </c>
      <c r="L70" s="1">
        <f t="shared" si="56"/>
        <v>3</v>
      </c>
      <c r="M70" s="1">
        <f t="shared" si="57"/>
        <v>4</v>
      </c>
      <c r="N70" s="1">
        <f t="shared" si="58"/>
        <v>1</v>
      </c>
      <c r="O70" s="1">
        <f t="shared" si="59"/>
        <v>18</v>
      </c>
      <c r="P70" s="1">
        <f t="shared" si="60"/>
        <v>14</v>
      </c>
      <c r="Q70" s="1">
        <f t="shared" si="61"/>
        <v>3</v>
      </c>
      <c r="R70" s="1">
        <f t="shared" si="62"/>
        <v>16</v>
      </c>
      <c r="S70" s="1">
        <f t="shared" si="63"/>
        <v>18</v>
      </c>
      <c r="T70" s="1">
        <f t="shared" si="64"/>
        <v>0</v>
      </c>
      <c r="U70" s="1">
        <f t="shared" si="65"/>
        <v>9</v>
      </c>
      <c r="V70" s="1">
        <f t="shared" si="66"/>
        <v>10</v>
      </c>
      <c r="W70" s="1">
        <f t="shared" si="67"/>
        <v>1</v>
      </c>
      <c r="X70" s="1">
        <f t="shared" si="68"/>
        <v>19</v>
      </c>
      <c r="Y70" s="1">
        <f t="shared" si="69"/>
        <v>19</v>
      </c>
      <c r="Z70" s="1">
        <f t="shared" si="70"/>
        <v>1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E71" s="1">
        <v>5</v>
      </c>
      <c r="F71" s="1">
        <v>4</v>
      </c>
      <c r="G71" s="1" t="s">
        <v>84</v>
      </c>
      <c r="H71" s="1" t="s">
        <v>84</v>
      </c>
      <c r="I71" s="1">
        <f t="shared" si="53"/>
        <v>35</v>
      </c>
      <c r="J71" s="1">
        <f t="shared" si="54"/>
        <v>32</v>
      </c>
      <c r="K71" s="1">
        <f t="shared" si="55"/>
        <v>8</v>
      </c>
      <c r="L71" s="1">
        <f t="shared" si="56"/>
        <v>3</v>
      </c>
      <c r="M71" s="1">
        <f t="shared" si="57"/>
        <v>5</v>
      </c>
      <c r="N71" s="1">
        <f t="shared" si="58"/>
        <v>1</v>
      </c>
      <c r="O71" s="1">
        <f t="shared" si="59"/>
        <v>19</v>
      </c>
      <c r="P71" s="1">
        <f t="shared" si="60"/>
        <v>14</v>
      </c>
      <c r="Q71" s="1">
        <f t="shared" si="61"/>
        <v>3</v>
      </c>
      <c r="R71" s="1">
        <f t="shared" si="62"/>
        <v>16</v>
      </c>
      <c r="S71" s="1">
        <f t="shared" si="63"/>
        <v>18</v>
      </c>
      <c r="T71" s="1">
        <f t="shared" si="64"/>
        <v>0</v>
      </c>
      <c r="U71" s="1">
        <f t="shared" si="65"/>
        <v>9</v>
      </c>
      <c r="V71" s="1">
        <f t="shared" si="66"/>
        <v>10</v>
      </c>
      <c r="W71" s="1">
        <f t="shared" si="67"/>
        <v>1</v>
      </c>
      <c r="X71" s="1">
        <f t="shared" si="68"/>
        <v>19</v>
      </c>
      <c r="Y71" s="1">
        <f t="shared" si="69"/>
        <v>19</v>
      </c>
      <c r="Z71" s="1">
        <f t="shared" si="70"/>
        <v>1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E72" s="1">
        <v>2</v>
      </c>
      <c r="F72" s="1">
        <v>3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33</v>
      </c>
      <c r="K72" s="1">
        <f t="shared" si="55"/>
        <v>8</v>
      </c>
      <c r="L72" s="1">
        <f t="shared" si="56"/>
        <v>3</v>
      </c>
      <c r="M72" s="1">
        <f t="shared" si="57"/>
        <v>5</v>
      </c>
      <c r="N72" s="1">
        <f t="shared" si="58"/>
        <v>1</v>
      </c>
      <c r="O72" s="1">
        <f t="shared" si="59"/>
        <v>19</v>
      </c>
      <c r="P72" s="1">
        <f t="shared" si="60"/>
        <v>15</v>
      </c>
      <c r="Q72" s="1">
        <f t="shared" si="61"/>
        <v>3</v>
      </c>
      <c r="R72" s="1">
        <f t="shared" si="62"/>
        <v>16</v>
      </c>
      <c r="S72" s="1">
        <f t="shared" si="63"/>
        <v>18</v>
      </c>
      <c r="T72" s="1">
        <f t="shared" si="64"/>
        <v>0</v>
      </c>
      <c r="U72" s="1">
        <f t="shared" si="65"/>
        <v>9</v>
      </c>
      <c r="V72" s="1">
        <f t="shared" si="66"/>
        <v>10</v>
      </c>
      <c r="W72" s="1">
        <f t="shared" si="67"/>
        <v>1</v>
      </c>
      <c r="X72" s="1">
        <f t="shared" si="68"/>
        <v>19</v>
      </c>
      <c r="Y72" s="1">
        <f t="shared" si="69"/>
        <v>19</v>
      </c>
      <c r="Z72" s="1">
        <f t="shared" si="70"/>
        <v>1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5</v>
      </c>
      <c r="AE72" s="1">
        <f t="shared" si="49"/>
        <v>5</v>
      </c>
      <c r="AF72" s="1">
        <f t="shared" si="50"/>
        <v>0</v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33</v>
      </c>
      <c r="K84" s="1">
        <f t="shared" si="75"/>
        <v>8</v>
      </c>
      <c r="L84" s="1">
        <f t="shared" si="75"/>
        <v>3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19</v>
      </c>
      <c r="P84" s="1">
        <f t="shared" si="76"/>
        <v>15</v>
      </c>
      <c r="Q84" s="1">
        <f t="shared" si="76"/>
        <v>3</v>
      </c>
      <c r="R84" s="1">
        <f t="shared" si="76"/>
        <v>16</v>
      </c>
      <c r="S84" s="1">
        <f t="shared" si="76"/>
        <v>18</v>
      </c>
      <c r="T84" s="1">
        <f t="shared" si="76"/>
        <v>0</v>
      </c>
      <c r="U84" s="1">
        <f t="shared" si="76"/>
        <v>9</v>
      </c>
      <c r="V84" s="1">
        <f t="shared" si="76"/>
        <v>10</v>
      </c>
      <c r="W84" s="1">
        <f t="shared" si="76"/>
        <v>1</v>
      </c>
      <c r="X84" s="1">
        <f t="shared" si="76"/>
        <v>19</v>
      </c>
      <c r="Y84" s="1">
        <f t="shared" si="76"/>
        <v>19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213</v>
      </c>
      <c r="F85" s="1">
        <f>SUM(F2:F83)</f>
        <v>236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19-15-3</v>
      </c>
      <c r="R85" s="1" t="str">
        <f>IF(R84="","0-0-0",CONCATENATE(R84,"-",S84,"-",T84))</f>
        <v>16-18-0</v>
      </c>
      <c r="U85" s="1" t="str">
        <f>IF(U84="","0-0-0",CONCATENATE(U84,"-",V84,"-",W84))</f>
        <v>9-10-1</v>
      </c>
      <c r="X85" s="1" t="str">
        <f>IF(X84="","0-0-0",CONCATENATE(X84,"-",Y84,"-",Z84))</f>
        <v>19-19-1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E63" s="1">
        <v>3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23</v>
      </c>
      <c r="K63" s="1">
        <f t="shared" si="31"/>
        <v>9</v>
      </c>
      <c r="L63" s="1">
        <f t="shared" si="32"/>
        <v>14</v>
      </c>
      <c r="M63" s="1">
        <f t="shared" si="33"/>
        <v>4</v>
      </c>
      <c r="N63" s="1">
        <f t="shared" si="34"/>
        <v>6</v>
      </c>
      <c r="O63" s="1">
        <f t="shared" si="35"/>
        <v>10</v>
      </c>
      <c r="P63" s="1">
        <f t="shared" si="36"/>
        <v>15</v>
      </c>
      <c r="Q63" s="1">
        <f t="shared" si="37"/>
        <v>7</v>
      </c>
      <c r="R63" s="1">
        <f t="shared" si="38"/>
        <v>15</v>
      </c>
      <c r="S63" s="1">
        <f t="shared" si="39"/>
        <v>8</v>
      </c>
      <c r="T63" s="1">
        <f t="shared" si="40"/>
        <v>7</v>
      </c>
      <c r="U63" s="1">
        <f t="shared" si="41"/>
        <v>6</v>
      </c>
      <c r="V63" s="1">
        <f t="shared" si="42"/>
        <v>5</v>
      </c>
      <c r="W63" s="1">
        <f t="shared" si="43"/>
        <v>8</v>
      </c>
      <c r="X63" s="1">
        <f t="shared" si="44"/>
        <v>15</v>
      </c>
      <c r="Y63" s="1">
        <f t="shared" si="45"/>
        <v>13</v>
      </c>
      <c r="Z63" s="1">
        <f t="shared" si="46"/>
        <v>10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6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26</v>
      </c>
      <c r="J64" s="1">
        <f t="shared" si="30"/>
        <v>23</v>
      </c>
      <c r="K64" s="1">
        <f t="shared" si="31"/>
        <v>10</v>
      </c>
      <c r="L64" s="1">
        <f t="shared" si="32"/>
        <v>14</v>
      </c>
      <c r="M64" s="1">
        <f t="shared" si="33"/>
        <v>4</v>
      </c>
      <c r="N64" s="1">
        <f t="shared" si="34"/>
        <v>6</v>
      </c>
      <c r="O64" s="1">
        <f t="shared" si="35"/>
        <v>10</v>
      </c>
      <c r="P64" s="1">
        <f t="shared" si="36"/>
        <v>15</v>
      </c>
      <c r="Q64" s="1">
        <f t="shared" si="37"/>
        <v>7</v>
      </c>
      <c r="R64" s="1">
        <f t="shared" si="38"/>
        <v>16</v>
      </c>
      <c r="S64" s="1">
        <f t="shared" si="39"/>
        <v>8</v>
      </c>
      <c r="T64" s="1">
        <f t="shared" si="40"/>
        <v>7</v>
      </c>
      <c r="U64" s="1">
        <f t="shared" si="41"/>
        <v>6</v>
      </c>
      <c r="V64" s="1">
        <f t="shared" si="42"/>
        <v>5</v>
      </c>
      <c r="W64" s="1">
        <f t="shared" si="43"/>
        <v>8</v>
      </c>
      <c r="X64" s="1">
        <f t="shared" si="44"/>
        <v>15</v>
      </c>
      <c r="Y64" s="1">
        <f t="shared" si="45"/>
        <v>13</v>
      </c>
      <c r="Z64" s="1">
        <f t="shared" si="46"/>
        <v>10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6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E65" s="1">
        <v>1</v>
      </c>
      <c r="F65" s="1">
        <v>2</v>
      </c>
      <c r="G65" s="1" t="s">
        <v>84</v>
      </c>
      <c r="H65" s="1" t="s">
        <v>83</v>
      </c>
      <c r="I65" s="1">
        <f t="shared" si="29"/>
        <v>26</v>
      </c>
      <c r="J65" s="1">
        <f t="shared" si="30"/>
        <v>23</v>
      </c>
      <c r="K65" s="1">
        <f t="shared" si="31"/>
        <v>10</v>
      </c>
      <c r="L65" s="1">
        <f t="shared" si="32"/>
        <v>15</v>
      </c>
      <c r="M65" s="1">
        <f t="shared" si="33"/>
        <v>4</v>
      </c>
      <c r="N65" s="1">
        <f t="shared" si="34"/>
        <v>6</v>
      </c>
      <c r="O65" s="1">
        <f t="shared" si="35"/>
        <v>10</v>
      </c>
      <c r="P65" s="1">
        <f t="shared" si="36"/>
        <v>15</v>
      </c>
      <c r="Q65" s="1">
        <f t="shared" si="37"/>
        <v>7</v>
      </c>
      <c r="R65" s="1">
        <f t="shared" si="38"/>
        <v>16</v>
      </c>
      <c r="S65" s="1">
        <f t="shared" si="39"/>
        <v>8</v>
      </c>
      <c r="T65" s="1">
        <f t="shared" si="40"/>
        <v>8</v>
      </c>
      <c r="U65" s="1">
        <f t="shared" si="41"/>
        <v>6</v>
      </c>
      <c r="V65" s="1">
        <f t="shared" si="42"/>
        <v>5</v>
      </c>
      <c r="W65" s="1">
        <f t="shared" si="43"/>
        <v>8</v>
      </c>
      <c r="X65" s="1">
        <f t="shared" si="44"/>
        <v>15</v>
      </c>
      <c r="Y65" s="1">
        <f t="shared" si="45"/>
        <v>13</v>
      </c>
      <c r="Z65" s="1">
        <f t="shared" si="46"/>
        <v>10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E66" s="1">
        <v>3</v>
      </c>
      <c r="F66" s="1">
        <v>2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23</v>
      </c>
      <c r="K66" s="1">
        <f t="shared" si="31"/>
        <v>10</v>
      </c>
      <c r="L66" s="1">
        <f t="shared" si="32"/>
        <v>15</v>
      </c>
      <c r="M66" s="1">
        <f t="shared" si="33"/>
        <v>4</v>
      </c>
      <c r="N66" s="1">
        <f t="shared" si="34"/>
        <v>6</v>
      </c>
      <c r="O66" s="1">
        <f t="shared" si="35"/>
        <v>10</v>
      </c>
      <c r="P66" s="1">
        <f t="shared" si="36"/>
        <v>15</v>
      </c>
      <c r="Q66" s="1">
        <f t="shared" si="37"/>
        <v>7</v>
      </c>
      <c r="R66" s="1">
        <f t="shared" si="38"/>
        <v>17</v>
      </c>
      <c r="S66" s="1">
        <f t="shared" si="39"/>
        <v>8</v>
      </c>
      <c r="T66" s="1">
        <f t="shared" si="40"/>
        <v>8</v>
      </c>
      <c r="U66" s="1">
        <f t="shared" si="41"/>
        <v>6</v>
      </c>
      <c r="V66" s="1">
        <f t="shared" si="42"/>
        <v>5</v>
      </c>
      <c r="W66" s="1">
        <f t="shared" si="43"/>
        <v>8</v>
      </c>
      <c r="X66" s="1">
        <f t="shared" si="44"/>
        <v>15</v>
      </c>
      <c r="Y66" s="1">
        <f t="shared" si="45"/>
        <v>13</v>
      </c>
      <c r="Z66" s="1">
        <f t="shared" si="46"/>
        <v>10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E67" s="1">
        <v>4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10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10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E68" s="1">
        <v>4</v>
      </c>
      <c r="F68" s="1">
        <v>1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24</v>
      </c>
      <c r="K68" s="1">
        <f t="shared" si="55"/>
        <v>10</v>
      </c>
      <c r="L68" s="1">
        <f t="shared" si="56"/>
        <v>15</v>
      </c>
      <c r="M68" s="1">
        <f t="shared" si="57"/>
        <v>4</v>
      </c>
      <c r="N68" s="1">
        <f t="shared" si="58"/>
        <v>6</v>
      </c>
      <c r="O68" s="1">
        <f t="shared" si="59"/>
        <v>10</v>
      </c>
      <c r="P68" s="1">
        <f t="shared" si="60"/>
        <v>15</v>
      </c>
      <c r="Q68" s="1">
        <f t="shared" si="61"/>
        <v>7</v>
      </c>
      <c r="R68" s="1">
        <f t="shared" si="62"/>
        <v>18</v>
      </c>
      <c r="S68" s="1">
        <f t="shared" si="63"/>
        <v>9</v>
      </c>
      <c r="T68" s="1">
        <f t="shared" si="64"/>
        <v>8</v>
      </c>
      <c r="U68" s="1">
        <f t="shared" si="65"/>
        <v>6</v>
      </c>
      <c r="V68" s="1">
        <f t="shared" si="66"/>
        <v>5</v>
      </c>
      <c r="W68" s="1">
        <f t="shared" si="67"/>
        <v>8</v>
      </c>
      <c r="X68" s="1">
        <f t="shared" si="68"/>
        <v>15</v>
      </c>
      <c r="Y68" s="1">
        <f t="shared" si="69"/>
        <v>13</v>
      </c>
      <c r="Z68" s="1">
        <f t="shared" si="70"/>
        <v>10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4</v>
      </c>
      <c r="AF68" s="1">
        <f t="shared" si="50"/>
        <v>1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E69" s="1">
        <v>3</v>
      </c>
      <c r="F69" s="1">
        <v>4</v>
      </c>
      <c r="G69" s="1" t="s">
        <v>84</v>
      </c>
      <c r="H69" s="1" t="s">
        <v>84</v>
      </c>
      <c r="I69" s="1">
        <f t="shared" si="53"/>
        <v>28</v>
      </c>
      <c r="J69" s="1">
        <f t="shared" si="54"/>
        <v>24</v>
      </c>
      <c r="K69" s="1">
        <f t="shared" si="55"/>
        <v>10</v>
      </c>
      <c r="L69" s="1">
        <f t="shared" si="56"/>
        <v>16</v>
      </c>
      <c r="M69" s="1">
        <f t="shared" si="57"/>
        <v>4</v>
      </c>
      <c r="N69" s="1">
        <f t="shared" si="58"/>
        <v>7</v>
      </c>
      <c r="O69" s="1">
        <f t="shared" si="59"/>
        <v>10</v>
      </c>
      <c r="P69" s="1">
        <f t="shared" si="60"/>
        <v>15</v>
      </c>
      <c r="Q69" s="1">
        <f t="shared" si="61"/>
        <v>8</v>
      </c>
      <c r="R69" s="1">
        <f t="shared" si="62"/>
        <v>18</v>
      </c>
      <c r="S69" s="1">
        <f t="shared" si="63"/>
        <v>9</v>
      </c>
      <c r="T69" s="1">
        <f t="shared" si="64"/>
        <v>8</v>
      </c>
      <c r="U69" s="1">
        <f t="shared" si="65"/>
        <v>6</v>
      </c>
      <c r="V69" s="1">
        <f t="shared" si="66"/>
        <v>5</v>
      </c>
      <c r="W69" s="1">
        <f t="shared" si="67"/>
        <v>8</v>
      </c>
      <c r="X69" s="1">
        <f t="shared" si="68"/>
        <v>15</v>
      </c>
      <c r="Y69" s="1">
        <f t="shared" si="69"/>
        <v>13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25</v>
      </c>
      <c r="K70" s="1">
        <f t="shared" si="55"/>
        <v>10</v>
      </c>
      <c r="L70" s="1">
        <f t="shared" si="56"/>
        <v>16</v>
      </c>
      <c r="M70" s="1">
        <f t="shared" si="57"/>
        <v>4</v>
      </c>
      <c r="N70" s="1">
        <f t="shared" si="58"/>
        <v>7</v>
      </c>
      <c r="O70" s="1">
        <f t="shared" si="59"/>
        <v>10</v>
      </c>
      <c r="P70" s="1">
        <f t="shared" si="60"/>
        <v>16</v>
      </c>
      <c r="Q70" s="1">
        <f t="shared" si="61"/>
        <v>8</v>
      </c>
      <c r="R70" s="1">
        <f t="shared" si="62"/>
        <v>18</v>
      </c>
      <c r="S70" s="1">
        <f t="shared" si="63"/>
        <v>9</v>
      </c>
      <c r="T70" s="1">
        <f t="shared" si="64"/>
        <v>8</v>
      </c>
      <c r="U70" s="1">
        <f t="shared" si="65"/>
        <v>6</v>
      </c>
      <c r="V70" s="1">
        <f t="shared" si="66"/>
        <v>5</v>
      </c>
      <c r="W70" s="1">
        <f t="shared" si="67"/>
        <v>8</v>
      </c>
      <c r="X70" s="1">
        <f t="shared" si="68"/>
        <v>15</v>
      </c>
      <c r="Y70" s="1">
        <f t="shared" si="69"/>
        <v>13</v>
      </c>
      <c r="Z70" s="1">
        <f t="shared" si="70"/>
        <v>10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28</v>
      </c>
      <c r="J71" s="1">
        <f t="shared" si="54"/>
        <v>25</v>
      </c>
      <c r="K71" s="1">
        <f t="shared" si="55"/>
        <v>10</v>
      </c>
      <c r="L71" s="1">
        <f t="shared" si="56"/>
        <v>17</v>
      </c>
      <c r="M71" s="1">
        <f t="shared" si="57"/>
        <v>4</v>
      </c>
      <c r="N71" s="1">
        <f t="shared" si="58"/>
        <v>7</v>
      </c>
      <c r="O71" s="1">
        <f t="shared" si="59"/>
        <v>10</v>
      </c>
      <c r="P71" s="1">
        <f t="shared" si="60"/>
        <v>16</v>
      </c>
      <c r="Q71" s="1">
        <f t="shared" si="61"/>
        <v>8</v>
      </c>
      <c r="R71" s="1">
        <f t="shared" si="62"/>
        <v>18</v>
      </c>
      <c r="S71" s="1">
        <f t="shared" si="63"/>
        <v>9</v>
      </c>
      <c r="T71" s="1">
        <f t="shared" si="64"/>
        <v>9</v>
      </c>
      <c r="U71" s="1">
        <f t="shared" si="65"/>
        <v>6</v>
      </c>
      <c r="V71" s="1">
        <f t="shared" si="66"/>
        <v>5</v>
      </c>
      <c r="W71" s="1">
        <f t="shared" si="67"/>
        <v>8</v>
      </c>
      <c r="X71" s="1">
        <f t="shared" si="68"/>
        <v>15</v>
      </c>
      <c r="Y71" s="1">
        <f t="shared" si="69"/>
        <v>13</v>
      </c>
      <c r="Z71" s="1">
        <f t="shared" si="70"/>
        <v>11</v>
      </c>
      <c r="AA71" s="1" t="str">
        <f t="shared" si="51"/>
        <v>L</v>
      </c>
      <c r="AB71" s="1">
        <f t="shared" si="71"/>
        <v>3</v>
      </c>
      <c r="AC71" s="1" t="str">
        <f t="shared" si="52"/>
        <v>OTL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E72" s="1">
        <v>2</v>
      </c>
      <c r="F72" s="1">
        <v>3</v>
      </c>
      <c r="G72" s="1" t="s">
        <v>84</v>
      </c>
      <c r="H72" s="1" t="s">
        <v>84</v>
      </c>
      <c r="I72" s="1">
        <f t="shared" si="53"/>
        <v>28</v>
      </c>
      <c r="J72" s="1">
        <f t="shared" si="54"/>
        <v>25</v>
      </c>
      <c r="K72" s="1">
        <f t="shared" si="55"/>
        <v>10</v>
      </c>
      <c r="L72" s="1">
        <f t="shared" si="56"/>
        <v>18</v>
      </c>
      <c r="M72" s="1">
        <f t="shared" si="57"/>
        <v>4</v>
      </c>
      <c r="N72" s="1">
        <f t="shared" si="58"/>
        <v>8</v>
      </c>
      <c r="O72" s="1">
        <f t="shared" si="59"/>
        <v>10</v>
      </c>
      <c r="P72" s="1">
        <f t="shared" si="60"/>
        <v>16</v>
      </c>
      <c r="Q72" s="1">
        <f t="shared" si="61"/>
        <v>8</v>
      </c>
      <c r="R72" s="1">
        <f t="shared" si="62"/>
        <v>18</v>
      </c>
      <c r="S72" s="1">
        <f t="shared" si="63"/>
        <v>9</v>
      </c>
      <c r="T72" s="1">
        <f t="shared" si="64"/>
        <v>10</v>
      </c>
      <c r="U72" s="1">
        <f t="shared" si="65"/>
        <v>6</v>
      </c>
      <c r="V72" s="1">
        <f t="shared" si="66"/>
        <v>5</v>
      </c>
      <c r="W72" s="1">
        <f t="shared" si="67"/>
        <v>9</v>
      </c>
      <c r="X72" s="1">
        <f t="shared" si="68"/>
        <v>15</v>
      </c>
      <c r="Y72" s="1">
        <f t="shared" si="69"/>
        <v>13</v>
      </c>
      <c r="Z72" s="1">
        <f t="shared" si="70"/>
        <v>12</v>
      </c>
      <c r="AA72" s="1" t="str">
        <f t="shared" si="51"/>
        <v>L</v>
      </c>
      <c r="AB72" s="1">
        <f t="shared" si="71"/>
        <v>4</v>
      </c>
      <c r="AC72" s="1" t="str">
        <f t="shared" si="52"/>
        <v>OTL</v>
      </c>
      <c r="AD72" s="1">
        <f t="shared" si="48"/>
        <v>3</v>
      </c>
      <c r="AE72" s="1">
        <f t="shared" si="49"/>
        <v>3</v>
      </c>
      <c r="AF72" s="1">
        <f t="shared" si="50"/>
        <v>4</v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E73" s="1">
        <v>4</v>
      </c>
      <c r="F73" s="1">
        <v>0</v>
      </c>
      <c r="G73" s="1" t="s">
        <v>83</v>
      </c>
      <c r="H73" s="1" t="s">
        <v>83</v>
      </c>
      <c r="I73" s="1">
        <f t="shared" si="53"/>
        <v>29</v>
      </c>
      <c r="J73" s="1">
        <f t="shared" si="54"/>
        <v>25</v>
      </c>
      <c r="K73" s="1">
        <f t="shared" si="55"/>
        <v>10</v>
      </c>
      <c r="L73" s="1">
        <f t="shared" si="56"/>
        <v>18</v>
      </c>
      <c r="M73" s="1">
        <f t="shared" si="57"/>
        <v>4</v>
      </c>
      <c r="N73" s="1">
        <f t="shared" si="58"/>
        <v>8</v>
      </c>
      <c r="O73" s="1">
        <f t="shared" si="59"/>
        <v>10</v>
      </c>
      <c r="P73" s="1">
        <f t="shared" si="60"/>
        <v>16</v>
      </c>
      <c r="Q73" s="1">
        <f t="shared" si="61"/>
        <v>8</v>
      </c>
      <c r="R73" s="1">
        <f t="shared" si="62"/>
        <v>19</v>
      </c>
      <c r="S73" s="1">
        <f t="shared" si="63"/>
        <v>9</v>
      </c>
      <c r="T73" s="1">
        <f t="shared" si="64"/>
        <v>10</v>
      </c>
      <c r="U73" s="1">
        <f t="shared" si="65"/>
        <v>7</v>
      </c>
      <c r="V73" s="1">
        <f t="shared" si="66"/>
        <v>5</v>
      </c>
      <c r="W73" s="1">
        <f t="shared" si="67"/>
        <v>9</v>
      </c>
      <c r="X73" s="1">
        <f t="shared" si="68"/>
        <v>16</v>
      </c>
      <c r="Y73" s="1">
        <f t="shared" si="69"/>
        <v>13</v>
      </c>
      <c r="Z73" s="1">
        <f t="shared" si="70"/>
        <v>12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4</v>
      </c>
      <c r="AE73" s="1">
        <f t="shared" si="49"/>
        <v>2</v>
      </c>
      <c r="AF73" s="1">
        <f t="shared" si="50"/>
        <v>4</v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25</v>
      </c>
      <c r="K84" s="1">
        <f t="shared" si="75"/>
        <v>10</v>
      </c>
      <c r="L84" s="1">
        <f t="shared" si="75"/>
        <v>18</v>
      </c>
      <c r="M84" s="1">
        <f t="shared" si="75"/>
        <v>4</v>
      </c>
      <c r="N84" s="1">
        <f t="shared" si="75"/>
        <v>8</v>
      </c>
      <c r="O84" s="1">
        <f t="shared" ref="O84:Z84" si="76">IF(O2="","",MAX(O2:O83))</f>
        <v>10</v>
      </c>
      <c r="P84" s="1">
        <f t="shared" si="76"/>
        <v>16</v>
      </c>
      <c r="Q84" s="1">
        <f t="shared" si="76"/>
        <v>8</v>
      </c>
      <c r="R84" s="1">
        <f t="shared" si="76"/>
        <v>19</v>
      </c>
      <c r="S84" s="1">
        <f t="shared" si="76"/>
        <v>9</v>
      </c>
      <c r="T84" s="1">
        <f t="shared" si="76"/>
        <v>10</v>
      </c>
      <c r="U84" s="1">
        <f t="shared" si="76"/>
        <v>7</v>
      </c>
      <c r="V84" s="1">
        <f t="shared" si="76"/>
        <v>5</v>
      </c>
      <c r="W84" s="1">
        <f t="shared" si="76"/>
        <v>9</v>
      </c>
      <c r="X84" s="1">
        <f t="shared" si="76"/>
        <v>16</v>
      </c>
      <c r="Y84" s="1">
        <f t="shared" si="76"/>
        <v>13</v>
      </c>
      <c r="Z84" s="1">
        <f t="shared" si="76"/>
        <v>12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193</v>
      </c>
      <c r="F85" s="1">
        <f>SUM(F2:F83)</f>
        <v>216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10-16-8</v>
      </c>
      <c r="R85" s="1" t="str">
        <f>IF(R84="","0-0-0",CONCATENATE(R84,"-",S84,"-",T84))</f>
        <v>19-9-10</v>
      </c>
      <c r="U85" s="1" t="str">
        <f>IF(U84="","0-0-0",CONCATENATE(U84,"-",V84,"-",W84))</f>
        <v>7-5-9</v>
      </c>
      <c r="X85" s="1" t="str">
        <f>IF(X84="","0-0-0",CONCATENATE(X84,"-",Y84,"-",Z84))</f>
        <v>16-13-12</v>
      </c>
      <c r="AA85" s="1" t="str">
        <f>IF(AA84="","0-0",CONCATENATE(AA84,AB84))</f>
        <v>W1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72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E65" s="1">
        <v>2</v>
      </c>
      <c r="F65" s="1">
        <v>3</v>
      </c>
      <c r="G65" s="1" t="s">
        <v>84</v>
      </c>
      <c r="H65" s="1" t="s">
        <v>84</v>
      </c>
      <c r="I65" s="1">
        <f t="shared" si="29"/>
        <v>37</v>
      </c>
      <c r="J65" s="1">
        <f t="shared" si="30"/>
        <v>16</v>
      </c>
      <c r="K65" s="1">
        <f t="shared" si="31"/>
        <v>13</v>
      </c>
      <c r="L65" s="1">
        <f t="shared" si="32"/>
        <v>11</v>
      </c>
      <c r="M65" s="1">
        <f t="shared" si="33"/>
        <v>4</v>
      </c>
      <c r="N65" s="1">
        <f t="shared" si="34"/>
        <v>4</v>
      </c>
      <c r="O65" s="1">
        <f t="shared" si="35"/>
        <v>18</v>
      </c>
      <c r="P65" s="1">
        <f t="shared" si="36"/>
        <v>7</v>
      </c>
      <c r="Q65" s="1">
        <f t="shared" si="37"/>
        <v>7</v>
      </c>
      <c r="R65" s="1">
        <f t="shared" si="38"/>
        <v>19</v>
      </c>
      <c r="S65" s="1">
        <f t="shared" si="39"/>
        <v>9</v>
      </c>
      <c r="T65" s="1">
        <f t="shared" si="40"/>
        <v>4</v>
      </c>
      <c r="U65" s="1">
        <f t="shared" si="41"/>
        <v>10</v>
      </c>
      <c r="V65" s="1">
        <f t="shared" si="42"/>
        <v>6</v>
      </c>
      <c r="W65" s="1">
        <f t="shared" si="43"/>
        <v>3</v>
      </c>
      <c r="X65" s="1">
        <f t="shared" si="44"/>
        <v>24</v>
      </c>
      <c r="Y65" s="1">
        <f t="shared" si="45"/>
        <v>9</v>
      </c>
      <c r="Z65" s="1">
        <f t="shared" si="46"/>
        <v>7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7</v>
      </c>
      <c r="AE65" s="1">
        <f t="shared" si="49"/>
        <v>2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E66" s="1">
        <v>5</v>
      </c>
      <c r="F66" s="1">
        <v>0</v>
      </c>
      <c r="G66" s="1" t="s">
        <v>83</v>
      </c>
      <c r="H66" s="1" t="s">
        <v>83</v>
      </c>
      <c r="I66" s="1">
        <f t="shared" si="29"/>
        <v>38</v>
      </c>
      <c r="J66" s="1">
        <f t="shared" si="30"/>
        <v>16</v>
      </c>
      <c r="K66" s="1">
        <f t="shared" si="31"/>
        <v>13</v>
      </c>
      <c r="L66" s="1">
        <f t="shared" si="32"/>
        <v>11</v>
      </c>
      <c r="M66" s="1">
        <f t="shared" si="33"/>
        <v>4</v>
      </c>
      <c r="N66" s="1">
        <f t="shared" si="34"/>
        <v>4</v>
      </c>
      <c r="O66" s="1">
        <f t="shared" si="35"/>
        <v>19</v>
      </c>
      <c r="P66" s="1">
        <f t="shared" si="36"/>
        <v>7</v>
      </c>
      <c r="Q66" s="1">
        <f t="shared" si="37"/>
        <v>7</v>
      </c>
      <c r="R66" s="1">
        <f t="shared" si="38"/>
        <v>19</v>
      </c>
      <c r="S66" s="1">
        <f t="shared" si="39"/>
        <v>9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3</v>
      </c>
      <c r="X66" s="1">
        <f t="shared" si="44"/>
        <v>25</v>
      </c>
      <c r="Y66" s="1">
        <f t="shared" si="45"/>
        <v>9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2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E67" s="1">
        <v>2</v>
      </c>
      <c r="F67" s="1">
        <v>3</v>
      </c>
      <c r="G67" s="1" t="s">
        <v>84</v>
      </c>
      <c r="H67" s="1" t="s">
        <v>84</v>
      </c>
      <c r="I67" s="1">
        <f t="shared" ref="I67:I83" si="53">IF(E67="","",IF(E67&gt;F67,I66+1,I66))</f>
        <v>38</v>
      </c>
      <c r="J67" s="1">
        <f t="shared" ref="J67:J83" si="54">IF(E67="","",IF(AND(F67&gt;E67,G67=$AK$2,H67=$AK$2),J66+1,J66))</f>
        <v>16</v>
      </c>
      <c r="K67" s="1">
        <f t="shared" ref="K67:K83" si="55">IF(E67="","",IF(AND(G67=$AK$1,E67&gt;F67),K66+1,K66))</f>
        <v>13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19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25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E68" s="1">
        <v>2</v>
      </c>
      <c r="F68" s="1">
        <v>4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17</v>
      </c>
      <c r="K68" s="1">
        <f t="shared" si="55"/>
        <v>13</v>
      </c>
      <c r="L68" s="1">
        <f t="shared" si="56"/>
        <v>12</v>
      </c>
      <c r="M68" s="1">
        <f t="shared" si="57"/>
        <v>4</v>
      </c>
      <c r="N68" s="1">
        <f t="shared" si="58"/>
        <v>5</v>
      </c>
      <c r="O68" s="1">
        <f t="shared" si="59"/>
        <v>19</v>
      </c>
      <c r="P68" s="1">
        <f t="shared" si="60"/>
        <v>8</v>
      </c>
      <c r="Q68" s="1">
        <f t="shared" si="61"/>
        <v>8</v>
      </c>
      <c r="R68" s="1">
        <f t="shared" si="62"/>
        <v>19</v>
      </c>
      <c r="S68" s="1">
        <f t="shared" si="63"/>
        <v>9</v>
      </c>
      <c r="T68" s="1">
        <f t="shared" si="64"/>
        <v>4</v>
      </c>
      <c r="U68" s="1">
        <f t="shared" si="65"/>
        <v>11</v>
      </c>
      <c r="V68" s="1">
        <f t="shared" si="66"/>
        <v>6</v>
      </c>
      <c r="W68" s="1">
        <f t="shared" si="67"/>
        <v>3</v>
      </c>
      <c r="X68" s="1">
        <f t="shared" si="68"/>
        <v>25</v>
      </c>
      <c r="Y68" s="1">
        <f t="shared" si="69"/>
        <v>9</v>
      </c>
      <c r="Z68" s="1">
        <f t="shared" si="70"/>
        <v>7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E69" s="1">
        <v>2</v>
      </c>
      <c r="F69" s="1">
        <v>4</v>
      </c>
      <c r="G69" s="1" t="s">
        <v>83</v>
      </c>
      <c r="H69" s="1" t="s">
        <v>83</v>
      </c>
      <c r="I69" s="1">
        <f t="shared" si="53"/>
        <v>38</v>
      </c>
      <c r="J69" s="1">
        <f t="shared" si="54"/>
        <v>18</v>
      </c>
      <c r="K69" s="1">
        <f t="shared" si="55"/>
        <v>13</v>
      </c>
      <c r="L69" s="1">
        <f t="shared" si="56"/>
        <v>12</v>
      </c>
      <c r="M69" s="1">
        <f t="shared" si="57"/>
        <v>4</v>
      </c>
      <c r="N69" s="1">
        <f t="shared" si="58"/>
        <v>5</v>
      </c>
      <c r="O69" s="1">
        <f t="shared" si="59"/>
        <v>19</v>
      </c>
      <c r="P69" s="1">
        <f t="shared" si="60"/>
        <v>9</v>
      </c>
      <c r="Q69" s="1">
        <f t="shared" si="61"/>
        <v>8</v>
      </c>
      <c r="R69" s="1">
        <f t="shared" si="62"/>
        <v>19</v>
      </c>
      <c r="S69" s="1">
        <f t="shared" si="63"/>
        <v>9</v>
      </c>
      <c r="T69" s="1">
        <f t="shared" si="64"/>
        <v>4</v>
      </c>
      <c r="U69" s="1">
        <f t="shared" si="65"/>
        <v>11</v>
      </c>
      <c r="V69" s="1">
        <f t="shared" si="66"/>
        <v>6</v>
      </c>
      <c r="W69" s="1">
        <f t="shared" si="67"/>
        <v>3</v>
      </c>
      <c r="X69" s="1">
        <f t="shared" si="68"/>
        <v>25</v>
      </c>
      <c r="Y69" s="1">
        <f t="shared" si="69"/>
        <v>9</v>
      </c>
      <c r="Z69" s="1">
        <f t="shared" si="70"/>
        <v>7</v>
      </c>
      <c r="AA69" s="1" t="str">
        <f t="shared" si="51"/>
        <v>L</v>
      </c>
      <c r="AB69" s="1">
        <f t="shared" si="71"/>
        <v>3</v>
      </c>
      <c r="AC69" s="1" t="str">
        <f t="shared" si="52"/>
        <v>L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39</v>
      </c>
      <c r="J70" s="1">
        <f t="shared" si="54"/>
        <v>18</v>
      </c>
      <c r="K70" s="1">
        <f t="shared" si="55"/>
        <v>14</v>
      </c>
      <c r="L70" s="1">
        <f t="shared" si="56"/>
        <v>12</v>
      </c>
      <c r="M70" s="1">
        <f t="shared" si="57"/>
        <v>4</v>
      </c>
      <c r="N70" s="1">
        <f t="shared" si="58"/>
        <v>5</v>
      </c>
      <c r="O70" s="1">
        <f t="shared" si="59"/>
        <v>19</v>
      </c>
      <c r="P70" s="1">
        <f t="shared" si="60"/>
        <v>9</v>
      </c>
      <c r="Q70" s="1">
        <f t="shared" si="61"/>
        <v>8</v>
      </c>
      <c r="R70" s="1">
        <f t="shared" si="62"/>
        <v>20</v>
      </c>
      <c r="S70" s="1">
        <f t="shared" si="63"/>
        <v>9</v>
      </c>
      <c r="T70" s="1">
        <f t="shared" si="64"/>
        <v>4</v>
      </c>
      <c r="U70" s="1">
        <f t="shared" si="65"/>
        <v>12</v>
      </c>
      <c r="V70" s="1">
        <f t="shared" si="66"/>
        <v>6</v>
      </c>
      <c r="W70" s="1">
        <f t="shared" si="67"/>
        <v>3</v>
      </c>
      <c r="X70" s="1">
        <f t="shared" si="68"/>
        <v>26</v>
      </c>
      <c r="Y70" s="1">
        <f t="shared" si="69"/>
        <v>9</v>
      </c>
      <c r="Z70" s="1">
        <f t="shared" si="70"/>
        <v>7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E71" s="1">
        <v>1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19</v>
      </c>
      <c r="K71" s="1">
        <f t="shared" si="55"/>
        <v>14</v>
      </c>
      <c r="L71" s="1">
        <f t="shared" si="56"/>
        <v>12</v>
      </c>
      <c r="M71" s="1">
        <f t="shared" si="57"/>
        <v>4</v>
      </c>
      <c r="N71" s="1">
        <f t="shared" si="58"/>
        <v>5</v>
      </c>
      <c r="O71" s="1">
        <f t="shared" si="59"/>
        <v>19</v>
      </c>
      <c r="P71" s="1">
        <f t="shared" si="60"/>
        <v>10</v>
      </c>
      <c r="Q71" s="1">
        <f t="shared" si="61"/>
        <v>8</v>
      </c>
      <c r="R71" s="1">
        <f t="shared" si="62"/>
        <v>20</v>
      </c>
      <c r="S71" s="1">
        <f t="shared" si="63"/>
        <v>9</v>
      </c>
      <c r="T71" s="1">
        <f t="shared" si="64"/>
        <v>4</v>
      </c>
      <c r="U71" s="1">
        <f t="shared" si="65"/>
        <v>12</v>
      </c>
      <c r="V71" s="1">
        <f t="shared" si="66"/>
        <v>7</v>
      </c>
      <c r="W71" s="1">
        <f t="shared" si="67"/>
        <v>3</v>
      </c>
      <c r="X71" s="1">
        <f t="shared" si="68"/>
        <v>26</v>
      </c>
      <c r="Y71" s="1">
        <f t="shared" si="69"/>
        <v>10</v>
      </c>
      <c r="Z71" s="1">
        <f t="shared" si="70"/>
        <v>7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E72" s="1">
        <v>2</v>
      </c>
      <c r="F72" s="1">
        <v>1</v>
      </c>
      <c r="G72" s="1" t="s">
        <v>84</v>
      </c>
      <c r="H72" s="1" t="s">
        <v>83</v>
      </c>
      <c r="I72" s="1">
        <f t="shared" si="53"/>
        <v>40</v>
      </c>
      <c r="J72" s="1">
        <f t="shared" si="54"/>
        <v>19</v>
      </c>
      <c r="K72" s="1">
        <f t="shared" si="55"/>
        <v>15</v>
      </c>
      <c r="L72" s="1">
        <f t="shared" si="56"/>
        <v>12</v>
      </c>
      <c r="M72" s="1">
        <f t="shared" si="57"/>
        <v>4</v>
      </c>
      <c r="N72" s="1">
        <f t="shared" si="58"/>
        <v>5</v>
      </c>
      <c r="O72" s="1">
        <f t="shared" si="59"/>
        <v>20</v>
      </c>
      <c r="P72" s="1">
        <f t="shared" si="60"/>
        <v>10</v>
      </c>
      <c r="Q72" s="1">
        <f t="shared" si="61"/>
        <v>8</v>
      </c>
      <c r="R72" s="1">
        <f t="shared" si="62"/>
        <v>20</v>
      </c>
      <c r="S72" s="1">
        <f t="shared" si="63"/>
        <v>9</v>
      </c>
      <c r="T72" s="1">
        <f t="shared" si="64"/>
        <v>4</v>
      </c>
      <c r="U72" s="1">
        <f t="shared" si="65"/>
        <v>13</v>
      </c>
      <c r="V72" s="1">
        <f t="shared" si="66"/>
        <v>7</v>
      </c>
      <c r="W72" s="1">
        <f t="shared" si="67"/>
        <v>3</v>
      </c>
      <c r="X72" s="1">
        <f t="shared" si="68"/>
        <v>27</v>
      </c>
      <c r="Y72" s="1">
        <f t="shared" si="69"/>
        <v>10</v>
      </c>
      <c r="Z72" s="1">
        <f t="shared" si="70"/>
        <v>7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E73" s="1">
        <v>3</v>
      </c>
      <c r="F73" s="1">
        <v>6</v>
      </c>
      <c r="G73" s="1" t="s">
        <v>83</v>
      </c>
      <c r="H73" s="1" t="s">
        <v>83</v>
      </c>
      <c r="I73" s="1">
        <f t="shared" si="53"/>
        <v>40</v>
      </c>
      <c r="J73" s="1">
        <f t="shared" si="54"/>
        <v>20</v>
      </c>
      <c r="K73" s="1">
        <f t="shared" si="55"/>
        <v>15</v>
      </c>
      <c r="L73" s="1">
        <f t="shared" si="56"/>
        <v>12</v>
      </c>
      <c r="M73" s="1">
        <f t="shared" si="57"/>
        <v>4</v>
      </c>
      <c r="N73" s="1">
        <f t="shared" si="58"/>
        <v>5</v>
      </c>
      <c r="O73" s="1">
        <f t="shared" si="59"/>
        <v>20</v>
      </c>
      <c r="P73" s="1">
        <f t="shared" si="60"/>
        <v>10</v>
      </c>
      <c r="Q73" s="1">
        <f t="shared" si="61"/>
        <v>8</v>
      </c>
      <c r="R73" s="1">
        <f t="shared" si="62"/>
        <v>20</v>
      </c>
      <c r="S73" s="1">
        <f t="shared" si="63"/>
        <v>10</v>
      </c>
      <c r="T73" s="1">
        <f t="shared" si="64"/>
        <v>4</v>
      </c>
      <c r="U73" s="1">
        <f t="shared" si="65"/>
        <v>13</v>
      </c>
      <c r="V73" s="1">
        <f t="shared" si="66"/>
        <v>7</v>
      </c>
      <c r="W73" s="1">
        <f t="shared" si="67"/>
        <v>3</v>
      </c>
      <c r="X73" s="1">
        <f t="shared" si="68"/>
        <v>27</v>
      </c>
      <c r="Y73" s="1">
        <f t="shared" si="69"/>
        <v>10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E74" s="1">
        <v>3</v>
      </c>
      <c r="F74" s="1">
        <v>2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20</v>
      </c>
      <c r="K74" s="1">
        <f t="shared" si="55"/>
        <v>15</v>
      </c>
      <c r="L74" s="1">
        <f t="shared" si="56"/>
        <v>12</v>
      </c>
      <c r="M74" s="1">
        <f t="shared" si="57"/>
        <v>4</v>
      </c>
      <c r="N74" s="1">
        <f t="shared" si="58"/>
        <v>5</v>
      </c>
      <c r="O74" s="1">
        <f t="shared" si="59"/>
        <v>20</v>
      </c>
      <c r="P74" s="1">
        <f t="shared" si="60"/>
        <v>10</v>
      </c>
      <c r="Q74" s="1">
        <f t="shared" si="61"/>
        <v>8</v>
      </c>
      <c r="R74" s="1">
        <f t="shared" si="62"/>
        <v>21</v>
      </c>
      <c r="S74" s="1">
        <f t="shared" si="63"/>
        <v>10</v>
      </c>
      <c r="T74" s="1">
        <f t="shared" si="64"/>
        <v>4</v>
      </c>
      <c r="U74" s="1">
        <f t="shared" si="65"/>
        <v>13</v>
      </c>
      <c r="V74" s="1">
        <f t="shared" si="66"/>
        <v>7</v>
      </c>
      <c r="W74" s="1">
        <f t="shared" si="67"/>
        <v>3</v>
      </c>
      <c r="X74" s="1">
        <f t="shared" si="68"/>
        <v>27</v>
      </c>
      <c r="Y74" s="1">
        <f t="shared" si="69"/>
        <v>10</v>
      </c>
      <c r="Z74" s="1">
        <f t="shared" si="70"/>
        <v>7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20</v>
      </c>
      <c r="K84" s="1">
        <f t="shared" si="75"/>
        <v>15</v>
      </c>
      <c r="L84" s="1">
        <f t="shared" si="75"/>
        <v>12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20</v>
      </c>
      <c r="P84" s="1">
        <f t="shared" si="76"/>
        <v>10</v>
      </c>
      <c r="Q84" s="1">
        <f t="shared" si="76"/>
        <v>8</v>
      </c>
      <c r="R84" s="1">
        <f t="shared" si="76"/>
        <v>21</v>
      </c>
      <c r="S84" s="1">
        <f t="shared" si="76"/>
        <v>10</v>
      </c>
      <c r="T84" s="1">
        <f t="shared" si="76"/>
        <v>4</v>
      </c>
      <c r="U84" s="1">
        <f t="shared" si="76"/>
        <v>13</v>
      </c>
      <c r="V84" s="1">
        <f t="shared" si="76"/>
        <v>7</v>
      </c>
      <c r="W84" s="1">
        <f t="shared" si="76"/>
        <v>3</v>
      </c>
      <c r="X84" s="1">
        <f t="shared" si="76"/>
        <v>27</v>
      </c>
      <c r="Y84" s="1">
        <f t="shared" si="76"/>
        <v>10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239</v>
      </c>
      <c r="F85" s="1">
        <f>SUM(F2:F83)</f>
        <v>210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20-10-8</v>
      </c>
      <c r="R85" s="1" t="str">
        <f>IF(R84="","0-0-0",CONCATENATE(R84,"-",S84,"-",T84))</f>
        <v>21-10-4</v>
      </c>
      <c r="U85" s="1" t="str">
        <f>IF(U84="","0-0-0",CONCATENATE(U84,"-",V84,"-",W84))</f>
        <v>13-7-3</v>
      </c>
      <c r="X85" s="1" t="str">
        <f>IF(X84="","0-0-0",CONCATENATE(X84,"-",Y84,"-",Z84))</f>
        <v>27-10-7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73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E63" s="1">
        <v>4</v>
      </c>
      <c r="F63" s="1">
        <v>3</v>
      </c>
      <c r="G63" s="1" t="s">
        <v>83</v>
      </c>
      <c r="H63" s="1" t="s">
        <v>83</v>
      </c>
      <c r="I63" s="1">
        <f t="shared" si="29"/>
        <v>34</v>
      </c>
      <c r="J63" s="1">
        <f t="shared" si="30"/>
        <v>18</v>
      </c>
      <c r="K63" s="1">
        <f t="shared" si="31"/>
        <v>11</v>
      </c>
      <c r="L63" s="1">
        <f t="shared" si="32"/>
        <v>10</v>
      </c>
      <c r="M63" s="1">
        <f t="shared" si="33"/>
        <v>2</v>
      </c>
      <c r="N63" s="1">
        <f t="shared" si="34"/>
        <v>5</v>
      </c>
      <c r="O63" s="1">
        <f t="shared" si="35"/>
        <v>17</v>
      </c>
      <c r="P63" s="1">
        <f t="shared" si="36"/>
        <v>11</v>
      </c>
      <c r="Q63" s="1">
        <f t="shared" si="37"/>
        <v>2</v>
      </c>
      <c r="R63" s="1">
        <f t="shared" si="38"/>
        <v>17</v>
      </c>
      <c r="S63" s="1">
        <f t="shared" si="39"/>
        <v>7</v>
      </c>
      <c r="T63" s="1">
        <f t="shared" si="40"/>
        <v>8</v>
      </c>
      <c r="U63" s="1">
        <f t="shared" si="41"/>
        <v>10</v>
      </c>
      <c r="V63" s="1">
        <f t="shared" si="42"/>
        <v>8</v>
      </c>
      <c r="W63" s="1">
        <f t="shared" si="43"/>
        <v>1</v>
      </c>
      <c r="X63" s="1">
        <f t="shared" si="44"/>
        <v>14</v>
      </c>
      <c r="Y63" s="1">
        <f t="shared" si="45"/>
        <v>11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6</v>
      </c>
      <c r="AE63" s="1">
        <f t="shared" si="49"/>
        <v>1</v>
      </c>
      <c r="AF63" s="1">
        <f t="shared" si="50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18</v>
      </c>
      <c r="K64" s="1">
        <f t="shared" si="31"/>
        <v>11</v>
      </c>
      <c r="L64" s="1">
        <f t="shared" si="32"/>
        <v>10</v>
      </c>
      <c r="M64" s="1">
        <f t="shared" si="33"/>
        <v>2</v>
      </c>
      <c r="N64" s="1">
        <f t="shared" si="34"/>
        <v>5</v>
      </c>
      <c r="O64" s="1">
        <f t="shared" si="35"/>
        <v>18</v>
      </c>
      <c r="P64" s="1">
        <f t="shared" si="36"/>
        <v>11</v>
      </c>
      <c r="Q64" s="1">
        <f t="shared" si="37"/>
        <v>2</v>
      </c>
      <c r="R64" s="1">
        <f t="shared" si="38"/>
        <v>17</v>
      </c>
      <c r="S64" s="1">
        <f t="shared" si="39"/>
        <v>7</v>
      </c>
      <c r="T64" s="1">
        <f t="shared" si="40"/>
        <v>8</v>
      </c>
      <c r="U64" s="1">
        <f t="shared" si="41"/>
        <v>11</v>
      </c>
      <c r="V64" s="1">
        <f t="shared" si="42"/>
        <v>8</v>
      </c>
      <c r="W64" s="1">
        <f t="shared" si="43"/>
        <v>1</v>
      </c>
      <c r="X64" s="1">
        <f t="shared" si="44"/>
        <v>15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E65" s="1">
        <v>3</v>
      </c>
      <c r="F65" s="1">
        <v>2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18</v>
      </c>
      <c r="K65" s="1">
        <f t="shared" si="31"/>
        <v>11</v>
      </c>
      <c r="L65" s="1">
        <f t="shared" si="32"/>
        <v>10</v>
      </c>
      <c r="M65" s="1">
        <f t="shared" si="33"/>
        <v>2</v>
      </c>
      <c r="N65" s="1">
        <f t="shared" si="34"/>
        <v>5</v>
      </c>
      <c r="O65" s="1">
        <f t="shared" si="35"/>
        <v>18</v>
      </c>
      <c r="P65" s="1">
        <f t="shared" si="36"/>
        <v>11</v>
      </c>
      <c r="Q65" s="1">
        <f t="shared" si="37"/>
        <v>2</v>
      </c>
      <c r="R65" s="1">
        <f t="shared" si="38"/>
        <v>18</v>
      </c>
      <c r="S65" s="1">
        <f t="shared" si="39"/>
        <v>7</v>
      </c>
      <c r="T65" s="1">
        <f t="shared" si="40"/>
        <v>8</v>
      </c>
      <c r="U65" s="1">
        <f t="shared" si="41"/>
        <v>12</v>
      </c>
      <c r="V65" s="1">
        <f t="shared" si="42"/>
        <v>8</v>
      </c>
      <c r="W65" s="1">
        <f t="shared" si="43"/>
        <v>1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W</v>
      </c>
      <c r="AB65" s="1">
        <f t="shared" si="47"/>
        <v>3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19</v>
      </c>
      <c r="K66" s="1">
        <f t="shared" si="31"/>
        <v>11</v>
      </c>
      <c r="L66" s="1">
        <f t="shared" si="32"/>
        <v>10</v>
      </c>
      <c r="M66" s="1">
        <f t="shared" si="33"/>
        <v>2</v>
      </c>
      <c r="N66" s="1">
        <f t="shared" si="34"/>
        <v>5</v>
      </c>
      <c r="O66" s="1">
        <f t="shared" si="35"/>
        <v>18</v>
      </c>
      <c r="P66" s="1">
        <f t="shared" si="36"/>
        <v>12</v>
      </c>
      <c r="Q66" s="1">
        <f t="shared" si="37"/>
        <v>2</v>
      </c>
      <c r="R66" s="1">
        <f t="shared" si="38"/>
        <v>18</v>
      </c>
      <c r="S66" s="1">
        <f t="shared" si="39"/>
        <v>7</v>
      </c>
      <c r="T66" s="1">
        <f t="shared" si="40"/>
        <v>8</v>
      </c>
      <c r="U66" s="1">
        <f t="shared" si="41"/>
        <v>12</v>
      </c>
      <c r="V66" s="1">
        <f t="shared" si="42"/>
        <v>8</v>
      </c>
      <c r="W66" s="1">
        <f t="shared" si="43"/>
        <v>1</v>
      </c>
      <c r="X66" s="1">
        <f t="shared" si="44"/>
        <v>16</v>
      </c>
      <c r="Y66" s="1">
        <f t="shared" si="45"/>
        <v>11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2</v>
      </c>
      <c r="AF66" s="1">
        <f t="shared" si="50"/>
        <v>3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E67" s="1">
        <v>3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20</v>
      </c>
      <c r="K68" s="1">
        <f t="shared" si="55"/>
        <v>12</v>
      </c>
      <c r="L68" s="1">
        <f t="shared" si="56"/>
        <v>10</v>
      </c>
      <c r="M68" s="1">
        <f t="shared" si="57"/>
        <v>2</v>
      </c>
      <c r="N68" s="1">
        <f t="shared" si="58"/>
        <v>5</v>
      </c>
      <c r="O68" s="1">
        <f t="shared" si="59"/>
        <v>19</v>
      </c>
      <c r="P68" s="1">
        <f t="shared" si="60"/>
        <v>13</v>
      </c>
      <c r="Q68" s="1">
        <f t="shared" si="61"/>
        <v>2</v>
      </c>
      <c r="R68" s="1">
        <f t="shared" si="62"/>
        <v>18</v>
      </c>
      <c r="S68" s="1">
        <f t="shared" si="63"/>
        <v>7</v>
      </c>
      <c r="T68" s="1">
        <f t="shared" si="64"/>
        <v>8</v>
      </c>
      <c r="U68" s="1">
        <f t="shared" si="65"/>
        <v>13</v>
      </c>
      <c r="V68" s="1">
        <f t="shared" si="66"/>
        <v>8</v>
      </c>
      <c r="W68" s="1">
        <f t="shared" si="67"/>
        <v>1</v>
      </c>
      <c r="X68" s="1">
        <f t="shared" si="68"/>
        <v>17</v>
      </c>
      <c r="Y68" s="1">
        <f t="shared" si="69"/>
        <v>11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21</v>
      </c>
      <c r="K69" s="1">
        <f t="shared" si="55"/>
        <v>12</v>
      </c>
      <c r="L69" s="1">
        <f t="shared" si="56"/>
        <v>10</v>
      </c>
      <c r="M69" s="1">
        <f t="shared" si="57"/>
        <v>2</v>
      </c>
      <c r="N69" s="1">
        <f t="shared" si="58"/>
        <v>5</v>
      </c>
      <c r="O69" s="1">
        <f t="shared" si="59"/>
        <v>19</v>
      </c>
      <c r="P69" s="1">
        <f t="shared" si="60"/>
        <v>13</v>
      </c>
      <c r="Q69" s="1">
        <f t="shared" si="61"/>
        <v>2</v>
      </c>
      <c r="R69" s="1">
        <f t="shared" si="62"/>
        <v>18</v>
      </c>
      <c r="S69" s="1">
        <f t="shared" si="63"/>
        <v>8</v>
      </c>
      <c r="T69" s="1">
        <f t="shared" si="64"/>
        <v>8</v>
      </c>
      <c r="U69" s="1">
        <f t="shared" si="65"/>
        <v>13</v>
      </c>
      <c r="V69" s="1">
        <f t="shared" si="66"/>
        <v>9</v>
      </c>
      <c r="W69" s="1">
        <f t="shared" si="67"/>
        <v>1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E70" s="1">
        <v>7</v>
      </c>
      <c r="F70" s="1">
        <v>3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21</v>
      </c>
      <c r="K70" s="1">
        <f t="shared" si="55"/>
        <v>12</v>
      </c>
      <c r="L70" s="1">
        <f t="shared" si="56"/>
        <v>10</v>
      </c>
      <c r="M70" s="1">
        <f t="shared" si="57"/>
        <v>2</v>
      </c>
      <c r="N70" s="1">
        <f t="shared" si="58"/>
        <v>5</v>
      </c>
      <c r="O70" s="1">
        <f t="shared" si="59"/>
        <v>20</v>
      </c>
      <c r="P70" s="1">
        <f t="shared" si="60"/>
        <v>13</v>
      </c>
      <c r="Q70" s="1">
        <f t="shared" si="61"/>
        <v>2</v>
      </c>
      <c r="R70" s="1">
        <f t="shared" si="62"/>
        <v>18</v>
      </c>
      <c r="S70" s="1">
        <f t="shared" si="63"/>
        <v>8</v>
      </c>
      <c r="T70" s="1">
        <f t="shared" si="64"/>
        <v>8</v>
      </c>
      <c r="U70" s="1">
        <f t="shared" si="65"/>
        <v>13</v>
      </c>
      <c r="V70" s="1">
        <f t="shared" si="66"/>
        <v>9</v>
      </c>
      <c r="W70" s="1">
        <f t="shared" si="67"/>
        <v>1</v>
      </c>
      <c r="X70" s="1">
        <f t="shared" si="68"/>
        <v>18</v>
      </c>
      <c r="Y70" s="1">
        <f t="shared" si="69"/>
        <v>12</v>
      </c>
      <c r="Z70" s="1">
        <f t="shared" si="70"/>
        <v>8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E71" s="1">
        <v>5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21</v>
      </c>
      <c r="K71" s="1">
        <f t="shared" si="55"/>
        <v>12</v>
      </c>
      <c r="L71" s="1">
        <f t="shared" si="56"/>
        <v>10</v>
      </c>
      <c r="M71" s="1">
        <f t="shared" si="57"/>
        <v>2</v>
      </c>
      <c r="N71" s="1">
        <f t="shared" si="58"/>
        <v>5</v>
      </c>
      <c r="O71" s="1">
        <f t="shared" si="59"/>
        <v>21</v>
      </c>
      <c r="P71" s="1">
        <f t="shared" si="60"/>
        <v>13</v>
      </c>
      <c r="Q71" s="1">
        <f t="shared" si="61"/>
        <v>2</v>
      </c>
      <c r="R71" s="1">
        <f t="shared" si="62"/>
        <v>18</v>
      </c>
      <c r="S71" s="1">
        <f t="shared" si="63"/>
        <v>8</v>
      </c>
      <c r="T71" s="1">
        <f t="shared" si="64"/>
        <v>8</v>
      </c>
      <c r="U71" s="1">
        <f t="shared" si="65"/>
        <v>13</v>
      </c>
      <c r="V71" s="1">
        <f t="shared" si="66"/>
        <v>9</v>
      </c>
      <c r="W71" s="1">
        <f t="shared" si="67"/>
        <v>1</v>
      </c>
      <c r="X71" s="1">
        <f t="shared" si="68"/>
        <v>19</v>
      </c>
      <c r="Y71" s="1">
        <f t="shared" si="69"/>
        <v>12</v>
      </c>
      <c r="Z71" s="1">
        <f t="shared" si="70"/>
        <v>8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E72" s="1">
        <v>2</v>
      </c>
      <c r="F72" s="1">
        <v>1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21</v>
      </c>
      <c r="K72" s="1">
        <f t="shared" si="55"/>
        <v>12</v>
      </c>
      <c r="L72" s="1">
        <f t="shared" si="56"/>
        <v>10</v>
      </c>
      <c r="M72" s="1">
        <f t="shared" si="57"/>
        <v>2</v>
      </c>
      <c r="N72" s="1">
        <f t="shared" si="58"/>
        <v>5</v>
      </c>
      <c r="O72" s="1">
        <f t="shared" si="59"/>
        <v>22</v>
      </c>
      <c r="P72" s="1">
        <f t="shared" si="60"/>
        <v>13</v>
      </c>
      <c r="Q72" s="1">
        <f t="shared" si="61"/>
        <v>2</v>
      </c>
      <c r="R72" s="1">
        <f t="shared" si="62"/>
        <v>18</v>
      </c>
      <c r="S72" s="1">
        <f t="shared" si="63"/>
        <v>8</v>
      </c>
      <c r="T72" s="1">
        <f t="shared" si="64"/>
        <v>8</v>
      </c>
      <c r="U72" s="1">
        <f t="shared" si="65"/>
        <v>13</v>
      </c>
      <c r="V72" s="1">
        <f t="shared" si="66"/>
        <v>9</v>
      </c>
      <c r="W72" s="1">
        <f t="shared" si="67"/>
        <v>1</v>
      </c>
      <c r="X72" s="1">
        <f t="shared" si="68"/>
        <v>20</v>
      </c>
      <c r="Y72" s="1">
        <f t="shared" si="69"/>
        <v>12</v>
      </c>
      <c r="Z72" s="1">
        <f t="shared" si="70"/>
        <v>8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7</v>
      </c>
      <c r="AE72" s="1">
        <f t="shared" si="49"/>
        <v>3</v>
      </c>
      <c r="AF72" s="1">
        <f t="shared" si="50"/>
        <v>0</v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21</v>
      </c>
      <c r="K84" s="1">
        <f t="shared" si="75"/>
        <v>12</v>
      </c>
      <c r="L84" s="1">
        <f t="shared" si="75"/>
        <v>10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22</v>
      </c>
      <c r="P84" s="1">
        <f t="shared" si="76"/>
        <v>13</v>
      </c>
      <c r="Q84" s="1">
        <f t="shared" si="76"/>
        <v>2</v>
      </c>
      <c r="R84" s="1">
        <f t="shared" si="76"/>
        <v>18</v>
      </c>
      <c r="S84" s="1">
        <f t="shared" si="76"/>
        <v>8</v>
      </c>
      <c r="T84" s="1">
        <f t="shared" si="76"/>
        <v>8</v>
      </c>
      <c r="U84" s="1">
        <f t="shared" si="76"/>
        <v>13</v>
      </c>
      <c r="V84" s="1">
        <f t="shared" si="76"/>
        <v>9</v>
      </c>
      <c r="W84" s="1">
        <f t="shared" si="76"/>
        <v>1</v>
      </c>
      <c r="X84" s="1">
        <f t="shared" si="76"/>
        <v>20</v>
      </c>
      <c r="Y84" s="1">
        <f t="shared" si="76"/>
        <v>12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251</v>
      </c>
      <c r="F85" s="1">
        <f>SUM(F2:F83)</f>
        <v>231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22-13-2</v>
      </c>
      <c r="R85" s="1" t="str">
        <f>IF(R84="","0-0-0",CONCATENATE(R84,"-",S84,"-",T84))</f>
        <v>18-8-8</v>
      </c>
      <c r="U85" s="1" t="str">
        <f>IF(U84="","0-0-0",CONCATENATE(U84,"-",V84,"-",W84))</f>
        <v>13-9-1</v>
      </c>
      <c r="X85" s="1" t="str">
        <f>IF(X84="","0-0-0",CONCATENATE(X84,"-",Y84,"-",Z84))</f>
        <v>20-12-8</v>
      </c>
      <c r="AA85" s="1" t="str">
        <f>IF(AA84="","0-0",CONCATENATE(AA84,AB84))</f>
        <v>W3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28</v>
      </c>
      <c r="J64" s="1">
        <f t="shared" si="30"/>
        <v>27</v>
      </c>
      <c r="K64" s="1">
        <f t="shared" si="31"/>
        <v>7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17</v>
      </c>
      <c r="P64" s="1">
        <f t="shared" si="36"/>
        <v>14</v>
      </c>
      <c r="Q64" s="1">
        <f t="shared" si="37"/>
        <v>3</v>
      </c>
      <c r="R64" s="1">
        <f t="shared" si="38"/>
        <v>11</v>
      </c>
      <c r="S64" s="1">
        <f t="shared" si="39"/>
        <v>13</v>
      </c>
      <c r="T64" s="1">
        <f t="shared" si="40"/>
        <v>5</v>
      </c>
      <c r="U64" s="1">
        <f t="shared" si="41"/>
        <v>9</v>
      </c>
      <c r="V64" s="1">
        <f t="shared" si="42"/>
        <v>9</v>
      </c>
      <c r="W64" s="1">
        <f t="shared" si="43"/>
        <v>4</v>
      </c>
      <c r="X64" s="1">
        <f t="shared" si="44"/>
        <v>16</v>
      </c>
      <c r="Y64" s="1">
        <f t="shared" si="45"/>
        <v>13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27</v>
      </c>
      <c r="K65" s="1">
        <f t="shared" si="31"/>
        <v>7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12</v>
      </c>
      <c r="S65" s="1">
        <f t="shared" si="39"/>
        <v>13</v>
      </c>
      <c r="T65" s="1">
        <f t="shared" si="40"/>
        <v>5</v>
      </c>
      <c r="U65" s="1">
        <f t="shared" si="41"/>
        <v>9</v>
      </c>
      <c r="V65" s="1">
        <f t="shared" si="42"/>
        <v>9</v>
      </c>
      <c r="W65" s="1">
        <f t="shared" si="43"/>
        <v>4</v>
      </c>
      <c r="X65" s="1">
        <f t="shared" si="44"/>
        <v>17</v>
      </c>
      <c r="Y65" s="1">
        <f t="shared" si="45"/>
        <v>13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E66" s="1">
        <v>3</v>
      </c>
      <c r="F66" s="1">
        <v>4</v>
      </c>
      <c r="G66" s="1" t="s">
        <v>84</v>
      </c>
      <c r="H66" s="1" t="s">
        <v>84</v>
      </c>
      <c r="I66" s="1">
        <f t="shared" si="29"/>
        <v>29</v>
      </c>
      <c r="J66" s="1">
        <f t="shared" si="30"/>
        <v>27</v>
      </c>
      <c r="K66" s="1">
        <f t="shared" si="31"/>
        <v>7</v>
      </c>
      <c r="L66" s="1">
        <f t="shared" si="32"/>
        <v>9</v>
      </c>
      <c r="M66" s="1">
        <f t="shared" si="33"/>
        <v>3</v>
      </c>
      <c r="N66" s="1">
        <f t="shared" si="34"/>
        <v>1</v>
      </c>
      <c r="O66" s="1">
        <f t="shared" si="35"/>
        <v>17</v>
      </c>
      <c r="P66" s="1">
        <f t="shared" si="36"/>
        <v>14</v>
      </c>
      <c r="Q66" s="1">
        <f t="shared" si="37"/>
        <v>3</v>
      </c>
      <c r="R66" s="1">
        <f t="shared" si="38"/>
        <v>12</v>
      </c>
      <c r="S66" s="1">
        <f t="shared" si="39"/>
        <v>13</v>
      </c>
      <c r="T66" s="1">
        <f t="shared" si="40"/>
        <v>6</v>
      </c>
      <c r="U66" s="1">
        <f t="shared" si="41"/>
        <v>9</v>
      </c>
      <c r="V66" s="1">
        <f t="shared" si="42"/>
        <v>9</v>
      </c>
      <c r="W66" s="1">
        <f t="shared" si="43"/>
        <v>4</v>
      </c>
      <c r="X66" s="1">
        <f t="shared" si="44"/>
        <v>17</v>
      </c>
      <c r="Y66" s="1">
        <f t="shared" si="45"/>
        <v>13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3</v>
      </c>
      <c r="AE66" s="1">
        <f t="shared" si="49"/>
        <v>4</v>
      </c>
      <c r="AF66" s="1">
        <f t="shared" si="50"/>
        <v>3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E67" s="1">
        <v>1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29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E68" s="1">
        <v>4</v>
      </c>
      <c r="F68" s="1">
        <v>3</v>
      </c>
      <c r="G68" s="1" t="s">
        <v>84</v>
      </c>
      <c r="H68" s="1" t="s">
        <v>84</v>
      </c>
      <c r="I68" s="1">
        <f t="shared" si="53"/>
        <v>30</v>
      </c>
      <c r="J68" s="1">
        <f t="shared" si="54"/>
        <v>28</v>
      </c>
      <c r="K68" s="1">
        <f t="shared" si="55"/>
        <v>8</v>
      </c>
      <c r="L68" s="1">
        <f t="shared" si="56"/>
        <v>9</v>
      </c>
      <c r="M68" s="1">
        <f t="shared" si="57"/>
        <v>4</v>
      </c>
      <c r="N68" s="1">
        <f t="shared" si="58"/>
        <v>1</v>
      </c>
      <c r="O68" s="1">
        <f t="shared" si="59"/>
        <v>17</v>
      </c>
      <c r="P68" s="1">
        <f t="shared" si="60"/>
        <v>14</v>
      </c>
      <c r="Q68" s="1">
        <f t="shared" si="61"/>
        <v>3</v>
      </c>
      <c r="R68" s="1">
        <f t="shared" si="62"/>
        <v>13</v>
      </c>
      <c r="S68" s="1">
        <f t="shared" si="63"/>
        <v>14</v>
      </c>
      <c r="T68" s="1">
        <f t="shared" si="64"/>
        <v>6</v>
      </c>
      <c r="U68" s="1">
        <f t="shared" si="65"/>
        <v>10</v>
      </c>
      <c r="V68" s="1">
        <f t="shared" si="66"/>
        <v>9</v>
      </c>
      <c r="W68" s="1">
        <f t="shared" si="67"/>
        <v>4</v>
      </c>
      <c r="X68" s="1">
        <f t="shared" si="68"/>
        <v>18</v>
      </c>
      <c r="Y68" s="1">
        <f t="shared" si="69"/>
        <v>14</v>
      </c>
      <c r="Z68" s="1">
        <f t="shared" si="70"/>
        <v>6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8</v>
      </c>
      <c r="L69" s="1">
        <f t="shared" si="56"/>
        <v>9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13</v>
      </c>
      <c r="S69" s="1">
        <f t="shared" si="63"/>
        <v>14</v>
      </c>
      <c r="T69" s="1">
        <f t="shared" si="64"/>
        <v>6</v>
      </c>
      <c r="U69" s="1">
        <f t="shared" si="65"/>
        <v>10</v>
      </c>
      <c r="V69" s="1">
        <f t="shared" si="66"/>
        <v>9</v>
      </c>
      <c r="W69" s="1">
        <f t="shared" si="67"/>
        <v>4</v>
      </c>
      <c r="X69" s="1">
        <f t="shared" si="68"/>
        <v>19</v>
      </c>
      <c r="Y69" s="1">
        <f t="shared" si="69"/>
        <v>14</v>
      </c>
      <c r="Z69" s="1">
        <f t="shared" si="70"/>
        <v>6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28</v>
      </c>
      <c r="K70" s="1">
        <f t="shared" si="55"/>
        <v>8</v>
      </c>
      <c r="L70" s="1">
        <f t="shared" si="56"/>
        <v>9</v>
      </c>
      <c r="M70" s="1">
        <f t="shared" si="57"/>
        <v>4</v>
      </c>
      <c r="N70" s="1">
        <f t="shared" si="58"/>
        <v>1</v>
      </c>
      <c r="O70" s="1">
        <f t="shared" si="59"/>
        <v>19</v>
      </c>
      <c r="P70" s="1">
        <f t="shared" si="60"/>
        <v>14</v>
      </c>
      <c r="Q70" s="1">
        <f t="shared" si="61"/>
        <v>3</v>
      </c>
      <c r="R70" s="1">
        <f t="shared" si="62"/>
        <v>13</v>
      </c>
      <c r="S70" s="1">
        <f t="shared" si="63"/>
        <v>14</v>
      </c>
      <c r="T70" s="1">
        <f t="shared" si="64"/>
        <v>6</v>
      </c>
      <c r="U70" s="1">
        <f t="shared" si="65"/>
        <v>10</v>
      </c>
      <c r="V70" s="1">
        <f t="shared" si="66"/>
        <v>9</v>
      </c>
      <c r="W70" s="1">
        <f t="shared" si="67"/>
        <v>4</v>
      </c>
      <c r="X70" s="1">
        <f t="shared" si="68"/>
        <v>20</v>
      </c>
      <c r="Y70" s="1">
        <f t="shared" si="69"/>
        <v>14</v>
      </c>
      <c r="Z70" s="1">
        <f t="shared" si="70"/>
        <v>6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E71" s="1">
        <v>3</v>
      </c>
      <c r="F71" s="1">
        <v>2</v>
      </c>
      <c r="G71" s="1" t="s">
        <v>84</v>
      </c>
      <c r="H71" s="1" t="s">
        <v>83</v>
      </c>
      <c r="I71" s="1">
        <f t="shared" si="53"/>
        <v>33</v>
      </c>
      <c r="J71" s="1">
        <f t="shared" si="54"/>
        <v>28</v>
      </c>
      <c r="K71" s="1">
        <f t="shared" si="55"/>
        <v>9</v>
      </c>
      <c r="L71" s="1">
        <f t="shared" si="56"/>
        <v>9</v>
      </c>
      <c r="M71" s="1">
        <f t="shared" si="57"/>
        <v>4</v>
      </c>
      <c r="N71" s="1">
        <f t="shared" si="58"/>
        <v>1</v>
      </c>
      <c r="O71" s="1">
        <f t="shared" si="59"/>
        <v>19</v>
      </c>
      <c r="P71" s="1">
        <f t="shared" si="60"/>
        <v>14</v>
      </c>
      <c r="Q71" s="1">
        <f t="shared" si="61"/>
        <v>3</v>
      </c>
      <c r="R71" s="1">
        <f t="shared" si="62"/>
        <v>14</v>
      </c>
      <c r="S71" s="1">
        <f t="shared" si="63"/>
        <v>14</v>
      </c>
      <c r="T71" s="1">
        <f t="shared" si="64"/>
        <v>6</v>
      </c>
      <c r="U71" s="1">
        <f t="shared" si="65"/>
        <v>11</v>
      </c>
      <c r="V71" s="1">
        <f t="shared" si="66"/>
        <v>9</v>
      </c>
      <c r="W71" s="1">
        <f t="shared" si="67"/>
        <v>4</v>
      </c>
      <c r="X71" s="1">
        <f t="shared" si="68"/>
        <v>21</v>
      </c>
      <c r="Y71" s="1">
        <f t="shared" si="69"/>
        <v>14</v>
      </c>
      <c r="Z71" s="1">
        <f t="shared" si="70"/>
        <v>6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E72" s="1">
        <v>6</v>
      </c>
      <c r="F72" s="1">
        <v>3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9</v>
      </c>
      <c r="L72" s="1">
        <f t="shared" si="56"/>
        <v>9</v>
      </c>
      <c r="M72" s="1">
        <f t="shared" si="57"/>
        <v>4</v>
      </c>
      <c r="N72" s="1">
        <f t="shared" si="58"/>
        <v>1</v>
      </c>
      <c r="O72" s="1">
        <f t="shared" si="59"/>
        <v>20</v>
      </c>
      <c r="P72" s="1">
        <f t="shared" si="60"/>
        <v>14</v>
      </c>
      <c r="Q72" s="1">
        <f t="shared" si="61"/>
        <v>3</v>
      </c>
      <c r="R72" s="1">
        <f t="shared" si="62"/>
        <v>14</v>
      </c>
      <c r="S72" s="1">
        <f t="shared" si="63"/>
        <v>14</v>
      </c>
      <c r="T72" s="1">
        <f t="shared" si="64"/>
        <v>6</v>
      </c>
      <c r="U72" s="1">
        <f t="shared" si="65"/>
        <v>11</v>
      </c>
      <c r="V72" s="1">
        <f t="shared" si="66"/>
        <v>9</v>
      </c>
      <c r="W72" s="1">
        <f t="shared" si="67"/>
        <v>4</v>
      </c>
      <c r="X72" s="1">
        <f t="shared" si="68"/>
        <v>22</v>
      </c>
      <c r="Y72" s="1">
        <f t="shared" si="69"/>
        <v>14</v>
      </c>
      <c r="Z72" s="1">
        <f t="shared" si="70"/>
        <v>6</v>
      </c>
      <c r="AA72" s="1" t="str">
        <f t="shared" si="51"/>
        <v>W</v>
      </c>
      <c r="AB72" s="1">
        <f t="shared" si="71"/>
        <v>5</v>
      </c>
      <c r="AC72" s="1" t="str">
        <f t="shared" si="52"/>
        <v>W</v>
      </c>
      <c r="AD72" s="1">
        <f t="shared" si="48"/>
        <v>7</v>
      </c>
      <c r="AE72" s="1">
        <f t="shared" si="49"/>
        <v>2</v>
      </c>
      <c r="AF72" s="1">
        <f t="shared" si="50"/>
        <v>1</v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E73" s="1">
        <v>2</v>
      </c>
      <c r="F73" s="1">
        <v>4</v>
      </c>
      <c r="G73" s="1" t="s">
        <v>83</v>
      </c>
      <c r="H73" s="1" t="s">
        <v>83</v>
      </c>
      <c r="I73" s="1">
        <f t="shared" si="53"/>
        <v>34</v>
      </c>
      <c r="J73" s="1">
        <f t="shared" si="54"/>
        <v>29</v>
      </c>
      <c r="K73" s="1">
        <f t="shared" si="55"/>
        <v>9</v>
      </c>
      <c r="L73" s="1">
        <f t="shared" si="56"/>
        <v>9</v>
      </c>
      <c r="M73" s="1">
        <f t="shared" si="57"/>
        <v>4</v>
      </c>
      <c r="N73" s="1">
        <f t="shared" si="58"/>
        <v>1</v>
      </c>
      <c r="O73" s="1">
        <f t="shared" si="59"/>
        <v>20</v>
      </c>
      <c r="P73" s="1">
        <f t="shared" si="60"/>
        <v>15</v>
      </c>
      <c r="Q73" s="1">
        <f t="shared" si="61"/>
        <v>3</v>
      </c>
      <c r="R73" s="1">
        <f t="shared" si="62"/>
        <v>14</v>
      </c>
      <c r="S73" s="1">
        <f t="shared" si="63"/>
        <v>14</v>
      </c>
      <c r="T73" s="1">
        <f t="shared" si="64"/>
        <v>6</v>
      </c>
      <c r="U73" s="1">
        <f t="shared" si="65"/>
        <v>11</v>
      </c>
      <c r="V73" s="1">
        <f t="shared" si="66"/>
        <v>9</v>
      </c>
      <c r="W73" s="1">
        <f t="shared" si="67"/>
        <v>4</v>
      </c>
      <c r="X73" s="1">
        <f t="shared" si="68"/>
        <v>22</v>
      </c>
      <c r="Y73" s="1">
        <f t="shared" si="69"/>
        <v>14</v>
      </c>
      <c r="Z73" s="1">
        <f t="shared" si="70"/>
        <v>6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3</v>
      </c>
      <c r="AF73" s="1">
        <f t="shared" si="50"/>
        <v>1</v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29</v>
      </c>
      <c r="K84" s="1">
        <f t="shared" si="75"/>
        <v>9</v>
      </c>
      <c r="L84" s="1">
        <f t="shared" si="75"/>
        <v>9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20</v>
      </c>
      <c r="P84" s="1">
        <f t="shared" si="76"/>
        <v>15</v>
      </c>
      <c r="Q84" s="1">
        <f t="shared" si="76"/>
        <v>3</v>
      </c>
      <c r="R84" s="1">
        <f t="shared" si="76"/>
        <v>14</v>
      </c>
      <c r="S84" s="1">
        <f t="shared" si="76"/>
        <v>14</v>
      </c>
      <c r="T84" s="1">
        <f t="shared" si="76"/>
        <v>6</v>
      </c>
      <c r="U84" s="1">
        <f t="shared" si="76"/>
        <v>11</v>
      </c>
      <c r="V84" s="1">
        <f t="shared" si="76"/>
        <v>9</v>
      </c>
      <c r="W84" s="1">
        <f t="shared" si="76"/>
        <v>4</v>
      </c>
      <c r="X84" s="1">
        <f t="shared" si="76"/>
        <v>22</v>
      </c>
      <c r="Y84" s="1">
        <f t="shared" si="76"/>
        <v>14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217</v>
      </c>
      <c r="F85" s="1">
        <f>SUM(F2:F83)</f>
        <v>239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20-15-3</v>
      </c>
      <c r="R85" s="1" t="str">
        <f>IF(R84="","0-0-0",CONCATENATE(R84,"-",S84,"-",T84))</f>
        <v>14-14-6</v>
      </c>
      <c r="U85" s="1" t="str">
        <f>IF(U84="","0-0-0",CONCATENATE(U84,"-",V84,"-",W84))</f>
        <v>11-9-4</v>
      </c>
      <c r="X85" s="1" t="str">
        <f>IF(X84="","0-0-0",CONCATENATE(X84,"-",Y84,"-",Z84))</f>
        <v>22-14-6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72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E64" s="1">
        <v>6</v>
      </c>
      <c r="F64" s="1">
        <v>3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29</v>
      </c>
      <c r="K64" s="1">
        <f t="shared" si="31"/>
        <v>11</v>
      </c>
      <c r="L64" s="1">
        <f t="shared" si="32"/>
        <v>2</v>
      </c>
      <c r="M64" s="1">
        <f t="shared" si="33"/>
        <v>4</v>
      </c>
      <c r="N64" s="1">
        <f t="shared" si="34"/>
        <v>0</v>
      </c>
      <c r="O64" s="1">
        <f t="shared" si="35"/>
        <v>16</v>
      </c>
      <c r="P64" s="1">
        <f t="shared" si="36"/>
        <v>13</v>
      </c>
      <c r="Q64" s="1">
        <f t="shared" si="37"/>
        <v>2</v>
      </c>
      <c r="R64" s="1">
        <f t="shared" si="38"/>
        <v>16</v>
      </c>
      <c r="S64" s="1">
        <f t="shared" si="39"/>
        <v>16</v>
      </c>
      <c r="T64" s="1">
        <f t="shared" si="40"/>
        <v>0</v>
      </c>
      <c r="U64" s="1">
        <f t="shared" si="41"/>
        <v>5</v>
      </c>
      <c r="V64" s="1">
        <f t="shared" si="42"/>
        <v>12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2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5</v>
      </c>
      <c r="AE64" s="1">
        <f t="shared" si="49"/>
        <v>5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E65" s="1">
        <v>0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30</v>
      </c>
      <c r="K65" s="1">
        <f t="shared" si="31"/>
        <v>11</v>
      </c>
      <c r="L65" s="1">
        <f t="shared" si="32"/>
        <v>2</v>
      </c>
      <c r="M65" s="1">
        <f t="shared" si="33"/>
        <v>4</v>
      </c>
      <c r="N65" s="1">
        <f t="shared" si="34"/>
        <v>0</v>
      </c>
      <c r="O65" s="1">
        <f t="shared" si="35"/>
        <v>16</v>
      </c>
      <c r="P65" s="1">
        <f t="shared" si="36"/>
        <v>14</v>
      </c>
      <c r="Q65" s="1">
        <f t="shared" si="37"/>
        <v>2</v>
      </c>
      <c r="R65" s="1">
        <f t="shared" si="38"/>
        <v>16</v>
      </c>
      <c r="S65" s="1">
        <f t="shared" si="39"/>
        <v>16</v>
      </c>
      <c r="T65" s="1">
        <f t="shared" si="40"/>
        <v>0</v>
      </c>
      <c r="U65" s="1">
        <f t="shared" si="41"/>
        <v>5</v>
      </c>
      <c r="V65" s="1">
        <f t="shared" si="42"/>
        <v>12</v>
      </c>
      <c r="W65" s="1">
        <f t="shared" si="43"/>
        <v>2</v>
      </c>
      <c r="X65" s="1">
        <f t="shared" si="44"/>
        <v>14</v>
      </c>
      <c r="Y65" s="1">
        <f t="shared" si="45"/>
        <v>21</v>
      </c>
      <c r="Z65" s="1">
        <f t="shared" si="46"/>
        <v>2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E66" s="1">
        <v>4</v>
      </c>
      <c r="F66" s="1">
        <v>5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31</v>
      </c>
      <c r="K66" s="1">
        <f t="shared" si="31"/>
        <v>11</v>
      </c>
      <c r="L66" s="1">
        <f t="shared" si="32"/>
        <v>2</v>
      </c>
      <c r="M66" s="1">
        <f t="shared" si="33"/>
        <v>4</v>
      </c>
      <c r="N66" s="1">
        <f t="shared" si="34"/>
        <v>0</v>
      </c>
      <c r="O66" s="1">
        <f t="shared" si="35"/>
        <v>16</v>
      </c>
      <c r="P66" s="1">
        <f t="shared" si="36"/>
        <v>15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0</v>
      </c>
      <c r="U66" s="1">
        <f t="shared" si="41"/>
        <v>5</v>
      </c>
      <c r="V66" s="1">
        <f t="shared" si="42"/>
        <v>12</v>
      </c>
      <c r="W66" s="1">
        <f t="shared" si="43"/>
        <v>2</v>
      </c>
      <c r="X66" s="1">
        <f t="shared" si="44"/>
        <v>14</v>
      </c>
      <c r="Y66" s="1">
        <f t="shared" si="45"/>
        <v>21</v>
      </c>
      <c r="Z66" s="1">
        <f t="shared" si="46"/>
        <v>2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21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E68" s="1">
        <v>4</v>
      </c>
      <c r="F68" s="1">
        <v>3</v>
      </c>
      <c r="G68" s="1" t="s">
        <v>84</v>
      </c>
      <c r="H68" s="1" t="s">
        <v>83</v>
      </c>
      <c r="I68" s="1">
        <f t="shared" si="53"/>
        <v>34</v>
      </c>
      <c r="J68" s="1">
        <f t="shared" si="54"/>
        <v>31</v>
      </c>
      <c r="K68" s="1">
        <f t="shared" si="55"/>
        <v>12</v>
      </c>
      <c r="L68" s="1">
        <f t="shared" si="56"/>
        <v>2</v>
      </c>
      <c r="M68" s="1">
        <f t="shared" si="57"/>
        <v>4</v>
      </c>
      <c r="N68" s="1">
        <f t="shared" si="58"/>
        <v>0</v>
      </c>
      <c r="O68" s="1">
        <f t="shared" si="59"/>
        <v>18</v>
      </c>
      <c r="P68" s="1">
        <f t="shared" si="60"/>
        <v>15</v>
      </c>
      <c r="Q68" s="1">
        <f t="shared" si="61"/>
        <v>2</v>
      </c>
      <c r="R68" s="1">
        <f t="shared" si="62"/>
        <v>16</v>
      </c>
      <c r="S68" s="1">
        <f t="shared" si="63"/>
        <v>16</v>
      </c>
      <c r="T68" s="1">
        <f t="shared" si="64"/>
        <v>0</v>
      </c>
      <c r="U68" s="1">
        <f t="shared" si="65"/>
        <v>5</v>
      </c>
      <c r="V68" s="1">
        <f t="shared" si="66"/>
        <v>12</v>
      </c>
      <c r="W68" s="1">
        <f t="shared" si="67"/>
        <v>2</v>
      </c>
      <c r="X68" s="1">
        <f t="shared" si="68"/>
        <v>15</v>
      </c>
      <c r="Y68" s="1">
        <f t="shared" si="69"/>
        <v>21</v>
      </c>
      <c r="Z68" s="1">
        <f t="shared" si="70"/>
        <v>2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31</v>
      </c>
      <c r="K69" s="1">
        <f t="shared" si="55"/>
        <v>12</v>
      </c>
      <c r="L69" s="1">
        <f t="shared" si="56"/>
        <v>2</v>
      </c>
      <c r="M69" s="1">
        <f t="shared" si="57"/>
        <v>4</v>
      </c>
      <c r="N69" s="1">
        <f t="shared" si="58"/>
        <v>0</v>
      </c>
      <c r="O69" s="1">
        <f t="shared" si="59"/>
        <v>18</v>
      </c>
      <c r="P69" s="1">
        <f t="shared" si="60"/>
        <v>15</v>
      </c>
      <c r="Q69" s="1">
        <f t="shared" si="61"/>
        <v>2</v>
      </c>
      <c r="R69" s="1">
        <f t="shared" si="62"/>
        <v>17</v>
      </c>
      <c r="S69" s="1">
        <f t="shared" si="63"/>
        <v>16</v>
      </c>
      <c r="T69" s="1">
        <f t="shared" si="64"/>
        <v>0</v>
      </c>
      <c r="U69" s="1">
        <f t="shared" si="65"/>
        <v>6</v>
      </c>
      <c r="V69" s="1">
        <f t="shared" si="66"/>
        <v>12</v>
      </c>
      <c r="W69" s="1">
        <f t="shared" si="67"/>
        <v>2</v>
      </c>
      <c r="X69" s="1">
        <f t="shared" si="68"/>
        <v>16</v>
      </c>
      <c r="Y69" s="1">
        <f t="shared" si="69"/>
        <v>21</v>
      </c>
      <c r="Z69" s="1">
        <f t="shared" si="70"/>
        <v>2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E70" s="1">
        <v>1</v>
      </c>
      <c r="F70" s="1">
        <v>2</v>
      </c>
      <c r="G70" s="1" t="s">
        <v>83</v>
      </c>
      <c r="H70" s="1" t="s">
        <v>83</v>
      </c>
      <c r="I70" s="1">
        <f t="shared" si="53"/>
        <v>35</v>
      </c>
      <c r="J70" s="1">
        <f t="shared" si="54"/>
        <v>32</v>
      </c>
      <c r="K70" s="1">
        <f t="shared" si="55"/>
        <v>12</v>
      </c>
      <c r="L70" s="1">
        <f t="shared" si="56"/>
        <v>2</v>
      </c>
      <c r="M70" s="1">
        <f t="shared" si="57"/>
        <v>4</v>
      </c>
      <c r="N70" s="1">
        <f t="shared" si="58"/>
        <v>0</v>
      </c>
      <c r="O70" s="1">
        <f t="shared" si="59"/>
        <v>18</v>
      </c>
      <c r="P70" s="1">
        <f t="shared" si="60"/>
        <v>15</v>
      </c>
      <c r="Q70" s="1">
        <f t="shared" si="61"/>
        <v>2</v>
      </c>
      <c r="R70" s="1">
        <f t="shared" si="62"/>
        <v>17</v>
      </c>
      <c r="S70" s="1">
        <f t="shared" si="63"/>
        <v>17</v>
      </c>
      <c r="T70" s="1">
        <f t="shared" si="64"/>
        <v>0</v>
      </c>
      <c r="U70" s="1">
        <f t="shared" si="65"/>
        <v>6</v>
      </c>
      <c r="V70" s="1">
        <f t="shared" si="66"/>
        <v>13</v>
      </c>
      <c r="W70" s="1">
        <f t="shared" si="67"/>
        <v>2</v>
      </c>
      <c r="X70" s="1">
        <f t="shared" si="68"/>
        <v>16</v>
      </c>
      <c r="Y70" s="1">
        <f t="shared" si="69"/>
        <v>22</v>
      </c>
      <c r="Z70" s="1">
        <f t="shared" si="70"/>
        <v>2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7</v>
      </c>
      <c r="AE70" s="1">
        <f t="shared" si="49"/>
        <v>3</v>
      </c>
      <c r="AF70" s="1">
        <f t="shared" si="50"/>
        <v>0</v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E71" s="1">
        <v>6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32</v>
      </c>
      <c r="K71" s="1">
        <f t="shared" si="55"/>
        <v>12</v>
      </c>
      <c r="L71" s="1">
        <f t="shared" si="56"/>
        <v>2</v>
      </c>
      <c r="M71" s="1">
        <f t="shared" si="57"/>
        <v>4</v>
      </c>
      <c r="N71" s="1">
        <f t="shared" si="58"/>
        <v>0</v>
      </c>
      <c r="O71" s="1">
        <f t="shared" si="59"/>
        <v>18</v>
      </c>
      <c r="P71" s="1">
        <f t="shared" si="60"/>
        <v>15</v>
      </c>
      <c r="Q71" s="1">
        <f t="shared" si="61"/>
        <v>2</v>
      </c>
      <c r="R71" s="1">
        <f t="shared" si="62"/>
        <v>18</v>
      </c>
      <c r="S71" s="1">
        <f t="shared" si="63"/>
        <v>17</v>
      </c>
      <c r="T71" s="1">
        <f t="shared" si="64"/>
        <v>0</v>
      </c>
      <c r="U71" s="1">
        <f t="shared" si="65"/>
        <v>6</v>
      </c>
      <c r="V71" s="1">
        <f t="shared" si="66"/>
        <v>13</v>
      </c>
      <c r="W71" s="1">
        <f t="shared" si="67"/>
        <v>2</v>
      </c>
      <c r="X71" s="1">
        <f t="shared" si="68"/>
        <v>16</v>
      </c>
      <c r="Y71" s="1">
        <f t="shared" si="69"/>
        <v>22</v>
      </c>
      <c r="Z71" s="1">
        <f t="shared" si="70"/>
        <v>2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7</v>
      </c>
      <c r="AE71" s="1">
        <f t="shared" si="49"/>
        <v>3</v>
      </c>
      <c r="AF71" s="1">
        <f t="shared" si="50"/>
        <v>0</v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E72" s="1">
        <v>4</v>
      </c>
      <c r="F72" s="1">
        <v>2</v>
      </c>
      <c r="G72" s="1" t="s">
        <v>83</v>
      </c>
      <c r="H72" s="1" t="s">
        <v>83</v>
      </c>
      <c r="I72" s="1">
        <f t="shared" si="53"/>
        <v>37</v>
      </c>
      <c r="J72" s="1">
        <f t="shared" si="54"/>
        <v>32</v>
      </c>
      <c r="K72" s="1">
        <f t="shared" si="55"/>
        <v>12</v>
      </c>
      <c r="L72" s="1">
        <f t="shared" si="56"/>
        <v>2</v>
      </c>
      <c r="M72" s="1">
        <f t="shared" si="57"/>
        <v>4</v>
      </c>
      <c r="N72" s="1">
        <f t="shared" si="58"/>
        <v>0</v>
      </c>
      <c r="O72" s="1">
        <f t="shared" si="59"/>
        <v>18</v>
      </c>
      <c r="P72" s="1">
        <f t="shared" si="60"/>
        <v>15</v>
      </c>
      <c r="Q72" s="1">
        <f t="shared" si="61"/>
        <v>2</v>
      </c>
      <c r="R72" s="1">
        <f t="shared" si="62"/>
        <v>19</v>
      </c>
      <c r="S72" s="1">
        <f t="shared" si="63"/>
        <v>17</v>
      </c>
      <c r="T72" s="1">
        <f t="shared" si="64"/>
        <v>0</v>
      </c>
      <c r="U72" s="1">
        <f t="shared" si="65"/>
        <v>6</v>
      </c>
      <c r="V72" s="1">
        <f t="shared" si="66"/>
        <v>13</v>
      </c>
      <c r="W72" s="1">
        <f t="shared" si="67"/>
        <v>2</v>
      </c>
      <c r="X72" s="1">
        <f t="shared" si="68"/>
        <v>16</v>
      </c>
      <c r="Y72" s="1">
        <f t="shared" si="69"/>
        <v>22</v>
      </c>
      <c r="Z72" s="1">
        <f t="shared" si="70"/>
        <v>2</v>
      </c>
      <c r="AA72" s="1" t="str">
        <f t="shared" si="51"/>
        <v>W</v>
      </c>
      <c r="AB72" s="1">
        <f t="shared" si="71"/>
        <v>2</v>
      </c>
      <c r="AC72" s="1" t="str">
        <f t="shared" si="52"/>
        <v>W</v>
      </c>
      <c r="AD72" s="1">
        <f t="shared" si="48"/>
        <v>7</v>
      </c>
      <c r="AE72" s="1">
        <f t="shared" si="49"/>
        <v>3</v>
      </c>
      <c r="AF72" s="1">
        <f t="shared" si="50"/>
        <v>0</v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32</v>
      </c>
      <c r="K84" s="1">
        <f t="shared" si="75"/>
        <v>12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15</v>
      </c>
      <c r="Q84" s="1">
        <f t="shared" si="76"/>
        <v>2</v>
      </c>
      <c r="R84" s="1">
        <f t="shared" si="76"/>
        <v>19</v>
      </c>
      <c r="S84" s="1">
        <f t="shared" si="76"/>
        <v>17</v>
      </c>
      <c r="T84" s="1">
        <f t="shared" si="76"/>
        <v>0</v>
      </c>
      <c r="U84" s="1">
        <f t="shared" si="76"/>
        <v>6</v>
      </c>
      <c r="V84" s="1">
        <f t="shared" si="76"/>
        <v>13</v>
      </c>
      <c r="W84" s="1">
        <f t="shared" si="76"/>
        <v>2</v>
      </c>
      <c r="X84" s="1">
        <f t="shared" si="76"/>
        <v>16</v>
      </c>
      <c r="Y84" s="1">
        <f t="shared" si="76"/>
        <v>22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197</v>
      </c>
      <c r="F85" s="1">
        <f>SUM(F2:F83)</f>
        <v>215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18-15-2</v>
      </c>
      <c r="R85" s="1" t="str">
        <f>IF(R84="","0-0-0",CONCATENATE(R84,"-",S84,"-",T84))</f>
        <v>19-17-0</v>
      </c>
      <c r="U85" s="1" t="str">
        <f>IF(U84="","0-0-0",CONCATENATE(U84,"-",V84,"-",W84))</f>
        <v>6-13-2</v>
      </c>
      <c r="X85" s="1" t="str">
        <f>IF(X84="","0-0-0",CONCATENATE(X84,"-",Y84,"-",Z84))</f>
        <v>16-22-2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E65" s="1">
        <v>2</v>
      </c>
      <c r="F65" s="1">
        <v>1</v>
      </c>
      <c r="G65" s="1" t="s">
        <v>84</v>
      </c>
      <c r="H65" s="1" t="s">
        <v>83</v>
      </c>
      <c r="I65" s="1">
        <f t="shared" si="29"/>
        <v>36</v>
      </c>
      <c r="J65" s="1">
        <f t="shared" si="30"/>
        <v>23</v>
      </c>
      <c r="K65" s="1">
        <f t="shared" si="31"/>
        <v>13</v>
      </c>
      <c r="L65" s="1">
        <f t="shared" si="32"/>
        <v>5</v>
      </c>
      <c r="M65" s="1">
        <f t="shared" si="33"/>
        <v>4</v>
      </c>
      <c r="N65" s="1">
        <f t="shared" si="34"/>
        <v>5</v>
      </c>
      <c r="O65" s="1">
        <f t="shared" si="35"/>
        <v>17</v>
      </c>
      <c r="P65" s="1">
        <f t="shared" si="36"/>
        <v>10</v>
      </c>
      <c r="Q65" s="1">
        <f t="shared" si="37"/>
        <v>2</v>
      </c>
      <c r="R65" s="1">
        <f t="shared" si="38"/>
        <v>19</v>
      </c>
      <c r="S65" s="1">
        <f t="shared" si="39"/>
        <v>13</v>
      </c>
      <c r="T65" s="1">
        <f t="shared" si="40"/>
        <v>3</v>
      </c>
      <c r="U65" s="1">
        <f t="shared" si="41"/>
        <v>13</v>
      </c>
      <c r="V65" s="1">
        <f t="shared" si="42"/>
        <v>6</v>
      </c>
      <c r="W65" s="1">
        <f t="shared" si="43"/>
        <v>2</v>
      </c>
      <c r="X65" s="1">
        <f t="shared" si="44"/>
        <v>22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E66" s="1">
        <v>4</v>
      </c>
      <c r="F66" s="1">
        <v>3</v>
      </c>
      <c r="G66" s="1" t="s">
        <v>84</v>
      </c>
      <c r="H66" s="1" t="s">
        <v>83</v>
      </c>
      <c r="I66" s="1">
        <f t="shared" si="29"/>
        <v>37</v>
      </c>
      <c r="J66" s="1">
        <f t="shared" si="30"/>
        <v>23</v>
      </c>
      <c r="K66" s="1">
        <f t="shared" si="31"/>
        <v>14</v>
      </c>
      <c r="L66" s="1">
        <f t="shared" si="32"/>
        <v>5</v>
      </c>
      <c r="M66" s="1">
        <f t="shared" si="33"/>
        <v>4</v>
      </c>
      <c r="N66" s="1">
        <f t="shared" si="34"/>
        <v>5</v>
      </c>
      <c r="O66" s="1">
        <f t="shared" si="35"/>
        <v>17</v>
      </c>
      <c r="P66" s="1">
        <f t="shared" si="36"/>
        <v>10</v>
      </c>
      <c r="Q66" s="1">
        <f t="shared" si="37"/>
        <v>2</v>
      </c>
      <c r="R66" s="1">
        <f t="shared" si="38"/>
        <v>20</v>
      </c>
      <c r="S66" s="1">
        <f t="shared" si="39"/>
        <v>13</v>
      </c>
      <c r="T66" s="1">
        <f t="shared" si="40"/>
        <v>3</v>
      </c>
      <c r="U66" s="1">
        <f t="shared" si="41"/>
        <v>13</v>
      </c>
      <c r="V66" s="1">
        <f t="shared" si="42"/>
        <v>6</v>
      </c>
      <c r="W66" s="1">
        <f t="shared" si="43"/>
        <v>2</v>
      </c>
      <c r="X66" s="1">
        <f t="shared" si="44"/>
        <v>22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14</v>
      </c>
      <c r="L67" s="1">
        <f t="shared" ref="L67:L83" si="56">IF(E67="","",IF(AND(OR(G67=$AK$1,H67=$AK$1),E67&lt;F67),L66+1,L66))</f>
        <v>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E68" s="1">
        <v>3</v>
      </c>
      <c r="F68" s="1">
        <v>2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24</v>
      </c>
      <c r="K68" s="1">
        <f t="shared" si="55"/>
        <v>14</v>
      </c>
      <c r="L68" s="1">
        <f t="shared" si="56"/>
        <v>5</v>
      </c>
      <c r="M68" s="1">
        <f t="shared" si="57"/>
        <v>4</v>
      </c>
      <c r="N68" s="1">
        <f t="shared" si="58"/>
        <v>5</v>
      </c>
      <c r="O68" s="1">
        <f t="shared" si="59"/>
        <v>18</v>
      </c>
      <c r="P68" s="1">
        <f t="shared" si="60"/>
        <v>11</v>
      </c>
      <c r="Q68" s="1">
        <f t="shared" si="61"/>
        <v>2</v>
      </c>
      <c r="R68" s="1">
        <f t="shared" si="62"/>
        <v>20</v>
      </c>
      <c r="S68" s="1">
        <f t="shared" si="63"/>
        <v>13</v>
      </c>
      <c r="T68" s="1">
        <f t="shared" si="64"/>
        <v>3</v>
      </c>
      <c r="U68" s="1">
        <f t="shared" si="65"/>
        <v>13</v>
      </c>
      <c r="V68" s="1">
        <f t="shared" si="66"/>
        <v>6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3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39</v>
      </c>
      <c r="J69" s="1">
        <f t="shared" si="54"/>
        <v>24</v>
      </c>
      <c r="K69" s="1">
        <f t="shared" si="55"/>
        <v>14</v>
      </c>
      <c r="L69" s="1">
        <f t="shared" si="56"/>
        <v>5</v>
      </c>
      <c r="M69" s="1">
        <f t="shared" si="57"/>
        <v>4</v>
      </c>
      <c r="N69" s="1">
        <f t="shared" si="58"/>
        <v>5</v>
      </c>
      <c r="O69" s="1">
        <f t="shared" si="59"/>
        <v>18</v>
      </c>
      <c r="P69" s="1">
        <f t="shared" si="60"/>
        <v>11</v>
      </c>
      <c r="Q69" s="1">
        <f t="shared" si="61"/>
        <v>2</v>
      </c>
      <c r="R69" s="1">
        <f t="shared" si="62"/>
        <v>21</v>
      </c>
      <c r="S69" s="1">
        <f t="shared" si="63"/>
        <v>13</v>
      </c>
      <c r="T69" s="1">
        <f t="shared" si="64"/>
        <v>3</v>
      </c>
      <c r="U69" s="1">
        <f t="shared" si="65"/>
        <v>13</v>
      </c>
      <c r="V69" s="1">
        <f t="shared" si="66"/>
        <v>6</v>
      </c>
      <c r="W69" s="1">
        <f t="shared" si="67"/>
        <v>2</v>
      </c>
      <c r="X69" s="1">
        <f t="shared" si="68"/>
        <v>23</v>
      </c>
      <c r="Y69" s="1">
        <f t="shared" si="69"/>
        <v>11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E70" s="1">
        <v>2</v>
      </c>
      <c r="F70" s="1">
        <v>3</v>
      </c>
      <c r="G70" s="1" t="s">
        <v>83</v>
      </c>
      <c r="H70" s="1" t="s">
        <v>83</v>
      </c>
      <c r="I70" s="1">
        <f t="shared" si="53"/>
        <v>39</v>
      </c>
      <c r="J70" s="1">
        <f t="shared" si="54"/>
        <v>25</v>
      </c>
      <c r="K70" s="1">
        <f t="shared" si="55"/>
        <v>14</v>
      </c>
      <c r="L70" s="1">
        <f t="shared" si="56"/>
        <v>5</v>
      </c>
      <c r="M70" s="1">
        <f t="shared" si="57"/>
        <v>4</v>
      </c>
      <c r="N70" s="1">
        <f t="shared" si="58"/>
        <v>5</v>
      </c>
      <c r="O70" s="1">
        <f t="shared" si="59"/>
        <v>18</v>
      </c>
      <c r="P70" s="1">
        <f t="shared" si="60"/>
        <v>11</v>
      </c>
      <c r="Q70" s="1">
        <f t="shared" si="61"/>
        <v>2</v>
      </c>
      <c r="R70" s="1">
        <f t="shared" si="62"/>
        <v>21</v>
      </c>
      <c r="S70" s="1">
        <f t="shared" si="63"/>
        <v>14</v>
      </c>
      <c r="T70" s="1">
        <f t="shared" si="64"/>
        <v>3</v>
      </c>
      <c r="U70" s="1">
        <f t="shared" si="65"/>
        <v>13</v>
      </c>
      <c r="V70" s="1">
        <f t="shared" si="66"/>
        <v>6</v>
      </c>
      <c r="W70" s="1">
        <f t="shared" si="67"/>
        <v>2</v>
      </c>
      <c r="X70" s="1">
        <f t="shared" si="68"/>
        <v>23</v>
      </c>
      <c r="Y70" s="1">
        <f t="shared" si="69"/>
        <v>12</v>
      </c>
      <c r="Z70" s="1">
        <f t="shared" si="70"/>
        <v>4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E71" s="1">
        <v>3</v>
      </c>
      <c r="F71" s="1">
        <v>7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26</v>
      </c>
      <c r="K71" s="1">
        <f t="shared" si="55"/>
        <v>14</v>
      </c>
      <c r="L71" s="1">
        <f t="shared" si="56"/>
        <v>5</v>
      </c>
      <c r="M71" s="1">
        <f t="shared" si="57"/>
        <v>4</v>
      </c>
      <c r="N71" s="1">
        <f t="shared" si="58"/>
        <v>5</v>
      </c>
      <c r="O71" s="1">
        <f t="shared" si="59"/>
        <v>18</v>
      </c>
      <c r="P71" s="1">
        <f t="shared" si="60"/>
        <v>11</v>
      </c>
      <c r="Q71" s="1">
        <f t="shared" si="61"/>
        <v>2</v>
      </c>
      <c r="R71" s="1">
        <f t="shared" si="62"/>
        <v>21</v>
      </c>
      <c r="S71" s="1">
        <f t="shared" si="63"/>
        <v>15</v>
      </c>
      <c r="T71" s="1">
        <f t="shared" si="64"/>
        <v>3</v>
      </c>
      <c r="U71" s="1">
        <f t="shared" si="65"/>
        <v>13</v>
      </c>
      <c r="V71" s="1">
        <f t="shared" si="66"/>
        <v>6</v>
      </c>
      <c r="W71" s="1">
        <f t="shared" si="67"/>
        <v>2</v>
      </c>
      <c r="X71" s="1">
        <f t="shared" si="68"/>
        <v>23</v>
      </c>
      <c r="Y71" s="1">
        <f t="shared" si="69"/>
        <v>13</v>
      </c>
      <c r="Z71" s="1">
        <f t="shared" si="70"/>
        <v>4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E72" s="1">
        <v>1</v>
      </c>
      <c r="F72" s="1">
        <v>0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26</v>
      </c>
      <c r="K72" s="1">
        <f t="shared" si="55"/>
        <v>14</v>
      </c>
      <c r="L72" s="1">
        <f t="shared" si="56"/>
        <v>5</v>
      </c>
      <c r="M72" s="1">
        <f t="shared" si="57"/>
        <v>4</v>
      </c>
      <c r="N72" s="1">
        <f t="shared" si="58"/>
        <v>5</v>
      </c>
      <c r="O72" s="1">
        <f t="shared" si="59"/>
        <v>19</v>
      </c>
      <c r="P72" s="1">
        <f t="shared" si="60"/>
        <v>11</v>
      </c>
      <c r="Q72" s="1">
        <f t="shared" si="61"/>
        <v>2</v>
      </c>
      <c r="R72" s="1">
        <f t="shared" si="62"/>
        <v>21</v>
      </c>
      <c r="S72" s="1">
        <f t="shared" si="63"/>
        <v>15</v>
      </c>
      <c r="T72" s="1">
        <f t="shared" si="64"/>
        <v>3</v>
      </c>
      <c r="U72" s="1">
        <f t="shared" si="65"/>
        <v>14</v>
      </c>
      <c r="V72" s="1">
        <f t="shared" si="66"/>
        <v>6</v>
      </c>
      <c r="W72" s="1">
        <f t="shared" si="67"/>
        <v>2</v>
      </c>
      <c r="X72" s="1">
        <f t="shared" si="68"/>
        <v>24</v>
      </c>
      <c r="Y72" s="1">
        <f t="shared" si="69"/>
        <v>13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5</v>
      </c>
      <c r="AF72" s="1">
        <f t="shared" si="50"/>
        <v>0</v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E73" s="1">
        <v>3</v>
      </c>
      <c r="F73" s="1">
        <v>4</v>
      </c>
      <c r="G73" s="1" t="s">
        <v>83</v>
      </c>
      <c r="H73" s="1" t="s">
        <v>83</v>
      </c>
      <c r="I73" s="1">
        <f t="shared" si="53"/>
        <v>40</v>
      </c>
      <c r="J73" s="1">
        <f t="shared" si="54"/>
        <v>27</v>
      </c>
      <c r="K73" s="1">
        <f t="shared" si="55"/>
        <v>14</v>
      </c>
      <c r="L73" s="1">
        <f t="shared" si="56"/>
        <v>5</v>
      </c>
      <c r="M73" s="1">
        <f t="shared" si="57"/>
        <v>4</v>
      </c>
      <c r="N73" s="1">
        <f t="shared" si="58"/>
        <v>5</v>
      </c>
      <c r="O73" s="1">
        <f t="shared" si="59"/>
        <v>19</v>
      </c>
      <c r="P73" s="1">
        <f t="shared" si="60"/>
        <v>12</v>
      </c>
      <c r="Q73" s="1">
        <f t="shared" si="61"/>
        <v>2</v>
      </c>
      <c r="R73" s="1">
        <f t="shared" si="62"/>
        <v>21</v>
      </c>
      <c r="S73" s="1">
        <f t="shared" si="63"/>
        <v>15</v>
      </c>
      <c r="T73" s="1">
        <f t="shared" si="64"/>
        <v>3</v>
      </c>
      <c r="U73" s="1">
        <f t="shared" si="65"/>
        <v>14</v>
      </c>
      <c r="V73" s="1">
        <f t="shared" si="66"/>
        <v>6</v>
      </c>
      <c r="W73" s="1">
        <f t="shared" si="67"/>
        <v>2</v>
      </c>
      <c r="X73" s="1">
        <f t="shared" si="68"/>
        <v>24</v>
      </c>
      <c r="Y73" s="1">
        <f t="shared" si="69"/>
        <v>13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5</v>
      </c>
      <c r="AE73" s="1">
        <f t="shared" si="49"/>
        <v>5</v>
      </c>
      <c r="AF73" s="1">
        <f t="shared" si="50"/>
        <v>0</v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E74" s="1">
        <v>2</v>
      </c>
      <c r="F74" s="1">
        <v>1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27</v>
      </c>
      <c r="K74" s="1">
        <f t="shared" si="55"/>
        <v>14</v>
      </c>
      <c r="L74" s="1">
        <f t="shared" si="56"/>
        <v>5</v>
      </c>
      <c r="M74" s="1">
        <f t="shared" si="57"/>
        <v>4</v>
      </c>
      <c r="N74" s="1">
        <f t="shared" si="58"/>
        <v>5</v>
      </c>
      <c r="O74" s="1">
        <f t="shared" si="59"/>
        <v>20</v>
      </c>
      <c r="P74" s="1">
        <f t="shared" si="60"/>
        <v>12</v>
      </c>
      <c r="Q74" s="1">
        <f t="shared" si="61"/>
        <v>2</v>
      </c>
      <c r="R74" s="1">
        <f t="shared" si="62"/>
        <v>21</v>
      </c>
      <c r="S74" s="1">
        <f t="shared" si="63"/>
        <v>15</v>
      </c>
      <c r="T74" s="1">
        <f t="shared" si="64"/>
        <v>3</v>
      </c>
      <c r="U74" s="1">
        <f t="shared" si="65"/>
        <v>14</v>
      </c>
      <c r="V74" s="1">
        <f t="shared" si="66"/>
        <v>6</v>
      </c>
      <c r="W74" s="1">
        <f t="shared" si="67"/>
        <v>2</v>
      </c>
      <c r="X74" s="1">
        <f t="shared" si="68"/>
        <v>24</v>
      </c>
      <c r="Y74" s="1">
        <f t="shared" si="69"/>
        <v>13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27</v>
      </c>
      <c r="K84" s="1">
        <f t="shared" si="75"/>
        <v>14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20</v>
      </c>
      <c r="P84" s="1">
        <f t="shared" si="76"/>
        <v>12</v>
      </c>
      <c r="Q84" s="1">
        <f t="shared" si="76"/>
        <v>2</v>
      </c>
      <c r="R84" s="1">
        <f t="shared" si="76"/>
        <v>21</v>
      </c>
      <c r="S84" s="1">
        <f t="shared" si="76"/>
        <v>15</v>
      </c>
      <c r="T84" s="1">
        <f t="shared" si="76"/>
        <v>3</v>
      </c>
      <c r="U84" s="1">
        <f t="shared" si="76"/>
        <v>14</v>
      </c>
      <c r="V84" s="1">
        <f t="shared" si="76"/>
        <v>6</v>
      </c>
      <c r="W84" s="1">
        <f t="shared" si="76"/>
        <v>2</v>
      </c>
      <c r="X84" s="1">
        <f t="shared" si="76"/>
        <v>24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211</v>
      </c>
      <c r="F85" s="1">
        <f>SUM(F2:F83)</f>
        <v>207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20-12-2</v>
      </c>
      <c r="R85" s="1" t="str">
        <f>IF(R84="","0-0-0",CONCATENATE(R84,"-",S84,"-",T84))</f>
        <v>21-15-3</v>
      </c>
      <c r="U85" s="1" t="str">
        <f>IF(U84="","0-0-0",CONCATENATE(U84,"-",V84,"-",W84))</f>
        <v>14-6-2</v>
      </c>
      <c r="X85" s="1" t="str">
        <f>IF(X84="","0-0-0",CONCATENATE(X84,"-",Y84,"-",Z84))</f>
        <v>24-13-4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73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24</v>
      </c>
      <c r="J63" s="1">
        <f t="shared" si="30"/>
        <v>30</v>
      </c>
      <c r="K63" s="1">
        <f t="shared" si="31"/>
        <v>9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9</v>
      </c>
      <c r="P63" s="1">
        <f t="shared" si="36"/>
        <v>15</v>
      </c>
      <c r="Q63" s="1">
        <f t="shared" si="37"/>
        <v>6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7</v>
      </c>
      <c r="V63" s="1">
        <f t="shared" si="42"/>
        <v>11</v>
      </c>
      <c r="W63" s="1">
        <f t="shared" si="43"/>
        <v>3</v>
      </c>
      <c r="X63" s="1">
        <f t="shared" si="44"/>
        <v>17</v>
      </c>
      <c r="Y63" s="1">
        <f t="shared" si="45"/>
        <v>16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E64" s="1">
        <v>6</v>
      </c>
      <c r="F64" s="1">
        <v>2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30</v>
      </c>
      <c r="K64" s="1">
        <f t="shared" si="31"/>
        <v>9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9</v>
      </c>
      <c r="P64" s="1">
        <f t="shared" si="36"/>
        <v>15</v>
      </c>
      <c r="Q64" s="1">
        <f t="shared" si="37"/>
        <v>6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8</v>
      </c>
      <c r="V64" s="1">
        <f t="shared" si="42"/>
        <v>11</v>
      </c>
      <c r="W64" s="1">
        <f t="shared" si="43"/>
        <v>3</v>
      </c>
      <c r="X64" s="1">
        <f t="shared" si="44"/>
        <v>18</v>
      </c>
      <c r="Y64" s="1">
        <f t="shared" si="45"/>
        <v>16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E65" s="1">
        <v>4</v>
      </c>
      <c r="F65" s="1">
        <v>0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30</v>
      </c>
      <c r="K65" s="1">
        <f t="shared" si="31"/>
        <v>9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10</v>
      </c>
      <c r="P65" s="1">
        <f t="shared" si="36"/>
        <v>15</v>
      </c>
      <c r="Q65" s="1">
        <f t="shared" si="37"/>
        <v>6</v>
      </c>
      <c r="R65" s="1">
        <f t="shared" si="38"/>
        <v>16</v>
      </c>
      <c r="S65" s="1">
        <f t="shared" si="39"/>
        <v>15</v>
      </c>
      <c r="T65" s="1">
        <f t="shared" si="40"/>
        <v>2</v>
      </c>
      <c r="U65" s="1">
        <f t="shared" si="41"/>
        <v>8</v>
      </c>
      <c r="V65" s="1">
        <f t="shared" si="42"/>
        <v>11</v>
      </c>
      <c r="W65" s="1">
        <f t="shared" si="43"/>
        <v>3</v>
      </c>
      <c r="X65" s="1">
        <f t="shared" si="44"/>
        <v>18</v>
      </c>
      <c r="Y65" s="1">
        <f t="shared" si="45"/>
        <v>16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30</v>
      </c>
      <c r="K66" s="1">
        <f t="shared" si="31"/>
        <v>9</v>
      </c>
      <c r="L66" s="1">
        <f t="shared" si="32"/>
        <v>8</v>
      </c>
      <c r="M66" s="1">
        <f t="shared" si="33"/>
        <v>3</v>
      </c>
      <c r="N66" s="1">
        <f t="shared" si="34"/>
        <v>0</v>
      </c>
      <c r="O66" s="1">
        <f t="shared" si="35"/>
        <v>10</v>
      </c>
      <c r="P66" s="1">
        <f t="shared" si="36"/>
        <v>15</v>
      </c>
      <c r="Q66" s="1">
        <f t="shared" si="37"/>
        <v>6</v>
      </c>
      <c r="R66" s="1">
        <f t="shared" si="38"/>
        <v>17</v>
      </c>
      <c r="S66" s="1">
        <f t="shared" si="39"/>
        <v>15</v>
      </c>
      <c r="T66" s="1">
        <f t="shared" si="40"/>
        <v>2</v>
      </c>
      <c r="U66" s="1">
        <f t="shared" si="41"/>
        <v>8</v>
      </c>
      <c r="V66" s="1">
        <f t="shared" si="42"/>
        <v>11</v>
      </c>
      <c r="W66" s="1">
        <f t="shared" si="43"/>
        <v>3</v>
      </c>
      <c r="X66" s="1">
        <f t="shared" si="44"/>
        <v>18</v>
      </c>
      <c r="Y66" s="1">
        <f t="shared" si="45"/>
        <v>16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6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11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31</v>
      </c>
      <c r="K68" s="1">
        <f t="shared" si="55"/>
        <v>9</v>
      </c>
      <c r="L68" s="1">
        <f t="shared" si="56"/>
        <v>8</v>
      </c>
      <c r="M68" s="1">
        <f t="shared" si="57"/>
        <v>3</v>
      </c>
      <c r="N68" s="1">
        <f t="shared" si="58"/>
        <v>0</v>
      </c>
      <c r="O68" s="1">
        <f t="shared" si="59"/>
        <v>10</v>
      </c>
      <c r="P68" s="1">
        <f t="shared" si="60"/>
        <v>16</v>
      </c>
      <c r="Q68" s="1">
        <f t="shared" si="61"/>
        <v>6</v>
      </c>
      <c r="R68" s="1">
        <f t="shared" si="62"/>
        <v>18</v>
      </c>
      <c r="S68" s="1">
        <f t="shared" si="63"/>
        <v>15</v>
      </c>
      <c r="T68" s="1">
        <f t="shared" si="64"/>
        <v>2</v>
      </c>
      <c r="U68" s="1">
        <f t="shared" si="65"/>
        <v>8</v>
      </c>
      <c r="V68" s="1">
        <f t="shared" si="66"/>
        <v>11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E69" s="1">
        <v>3</v>
      </c>
      <c r="F69" s="1">
        <v>6</v>
      </c>
      <c r="G69" s="1" t="s">
        <v>83</v>
      </c>
      <c r="H69" s="1" t="s">
        <v>83</v>
      </c>
      <c r="I69" s="1">
        <f t="shared" si="53"/>
        <v>28</v>
      </c>
      <c r="J69" s="1">
        <f t="shared" si="54"/>
        <v>32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0</v>
      </c>
      <c r="O69" s="1">
        <f t="shared" si="59"/>
        <v>10</v>
      </c>
      <c r="P69" s="1">
        <f t="shared" si="60"/>
        <v>17</v>
      </c>
      <c r="Q69" s="1">
        <f t="shared" si="61"/>
        <v>6</v>
      </c>
      <c r="R69" s="1">
        <f t="shared" si="62"/>
        <v>18</v>
      </c>
      <c r="S69" s="1">
        <f t="shared" si="63"/>
        <v>15</v>
      </c>
      <c r="T69" s="1">
        <f t="shared" si="64"/>
        <v>2</v>
      </c>
      <c r="U69" s="1">
        <f t="shared" si="65"/>
        <v>8</v>
      </c>
      <c r="V69" s="1">
        <f t="shared" si="66"/>
        <v>12</v>
      </c>
      <c r="W69" s="1">
        <f t="shared" si="67"/>
        <v>3</v>
      </c>
      <c r="X69" s="1">
        <f t="shared" si="68"/>
        <v>18</v>
      </c>
      <c r="Y69" s="1">
        <f t="shared" si="69"/>
        <v>17</v>
      </c>
      <c r="Z69" s="1">
        <f t="shared" si="70"/>
        <v>4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0</v>
      </c>
      <c r="O70" s="1">
        <f t="shared" si="59"/>
        <v>10</v>
      </c>
      <c r="P70" s="1">
        <f t="shared" si="60"/>
        <v>17</v>
      </c>
      <c r="Q70" s="1">
        <f t="shared" si="61"/>
        <v>6</v>
      </c>
      <c r="R70" s="1">
        <f t="shared" si="62"/>
        <v>18</v>
      </c>
      <c r="S70" s="1">
        <f t="shared" si="63"/>
        <v>16</v>
      </c>
      <c r="T70" s="1">
        <f t="shared" si="64"/>
        <v>2</v>
      </c>
      <c r="U70" s="1">
        <f t="shared" si="65"/>
        <v>8</v>
      </c>
      <c r="V70" s="1">
        <f t="shared" si="66"/>
        <v>13</v>
      </c>
      <c r="W70" s="1">
        <f t="shared" si="67"/>
        <v>3</v>
      </c>
      <c r="X70" s="1">
        <f t="shared" si="68"/>
        <v>18</v>
      </c>
      <c r="Y70" s="1">
        <f t="shared" si="69"/>
        <v>18</v>
      </c>
      <c r="Z70" s="1">
        <f t="shared" si="70"/>
        <v>4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E71" s="1">
        <v>2</v>
      </c>
      <c r="F71" s="1">
        <v>3</v>
      </c>
      <c r="G71" s="1" t="s">
        <v>84</v>
      </c>
      <c r="H71" s="1" t="s">
        <v>84</v>
      </c>
      <c r="I71" s="1">
        <f t="shared" si="53"/>
        <v>28</v>
      </c>
      <c r="J71" s="1">
        <f t="shared" si="54"/>
        <v>33</v>
      </c>
      <c r="K71" s="1">
        <f t="shared" si="55"/>
        <v>9</v>
      </c>
      <c r="L71" s="1">
        <f t="shared" si="56"/>
        <v>9</v>
      </c>
      <c r="M71" s="1">
        <f t="shared" si="57"/>
        <v>3</v>
      </c>
      <c r="N71" s="1">
        <f t="shared" si="58"/>
        <v>1</v>
      </c>
      <c r="O71" s="1">
        <f t="shared" si="59"/>
        <v>10</v>
      </c>
      <c r="P71" s="1">
        <f t="shared" si="60"/>
        <v>17</v>
      </c>
      <c r="Q71" s="1">
        <f t="shared" si="61"/>
        <v>7</v>
      </c>
      <c r="R71" s="1">
        <f t="shared" si="62"/>
        <v>18</v>
      </c>
      <c r="S71" s="1">
        <f t="shared" si="63"/>
        <v>16</v>
      </c>
      <c r="T71" s="1">
        <f t="shared" si="64"/>
        <v>2</v>
      </c>
      <c r="U71" s="1">
        <f t="shared" si="65"/>
        <v>8</v>
      </c>
      <c r="V71" s="1">
        <f t="shared" si="66"/>
        <v>13</v>
      </c>
      <c r="W71" s="1">
        <f t="shared" si="67"/>
        <v>3</v>
      </c>
      <c r="X71" s="1">
        <f t="shared" si="68"/>
        <v>18</v>
      </c>
      <c r="Y71" s="1">
        <f t="shared" si="69"/>
        <v>18</v>
      </c>
      <c r="Z71" s="1">
        <f t="shared" si="70"/>
        <v>4</v>
      </c>
      <c r="AA71" s="1" t="str">
        <f t="shared" si="51"/>
        <v>L</v>
      </c>
      <c r="AB71" s="1">
        <f t="shared" si="71"/>
        <v>4</v>
      </c>
      <c r="AC71" s="1" t="str">
        <f t="shared" si="52"/>
        <v>OTL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E72" s="1">
        <v>1</v>
      </c>
      <c r="F72" s="1">
        <v>2</v>
      </c>
      <c r="G72" s="1" t="s">
        <v>83</v>
      </c>
      <c r="H72" s="1" t="s">
        <v>83</v>
      </c>
      <c r="I72" s="1">
        <f t="shared" si="53"/>
        <v>28</v>
      </c>
      <c r="J72" s="1">
        <f t="shared" si="54"/>
        <v>34</v>
      </c>
      <c r="K72" s="1">
        <f t="shared" si="55"/>
        <v>9</v>
      </c>
      <c r="L72" s="1">
        <f t="shared" si="56"/>
        <v>9</v>
      </c>
      <c r="M72" s="1">
        <f t="shared" si="57"/>
        <v>3</v>
      </c>
      <c r="N72" s="1">
        <f t="shared" si="58"/>
        <v>1</v>
      </c>
      <c r="O72" s="1">
        <f t="shared" si="59"/>
        <v>10</v>
      </c>
      <c r="P72" s="1">
        <f t="shared" si="60"/>
        <v>18</v>
      </c>
      <c r="Q72" s="1">
        <f t="shared" si="61"/>
        <v>7</v>
      </c>
      <c r="R72" s="1">
        <f t="shared" si="62"/>
        <v>18</v>
      </c>
      <c r="S72" s="1">
        <f t="shared" si="63"/>
        <v>16</v>
      </c>
      <c r="T72" s="1">
        <f t="shared" si="64"/>
        <v>2</v>
      </c>
      <c r="U72" s="1">
        <f t="shared" si="65"/>
        <v>8</v>
      </c>
      <c r="V72" s="1">
        <f t="shared" si="66"/>
        <v>13</v>
      </c>
      <c r="W72" s="1">
        <f t="shared" si="67"/>
        <v>3</v>
      </c>
      <c r="X72" s="1">
        <f t="shared" si="68"/>
        <v>18</v>
      </c>
      <c r="Y72" s="1">
        <f t="shared" si="69"/>
        <v>19</v>
      </c>
      <c r="Z72" s="1">
        <f t="shared" si="70"/>
        <v>4</v>
      </c>
      <c r="AA72" s="1" t="str">
        <f t="shared" si="51"/>
        <v>L</v>
      </c>
      <c r="AB72" s="1">
        <f t="shared" si="71"/>
        <v>5</v>
      </c>
      <c r="AC72" s="1" t="str">
        <f t="shared" si="52"/>
        <v>L</v>
      </c>
      <c r="AD72" s="1">
        <f t="shared" si="48"/>
        <v>4</v>
      </c>
      <c r="AE72" s="1">
        <f t="shared" si="49"/>
        <v>5</v>
      </c>
      <c r="AF72" s="1">
        <f t="shared" si="50"/>
        <v>1</v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E73" s="1">
        <v>3</v>
      </c>
      <c r="F73" s="1">
        <v>4</v>
      </c>
      <c r="G73" s="1" t="s">
        <v>83</v>
      </c>
      <c r="H73" s="1" t="s">
        <v>83</v>
      </c>
      <c r="I73" s="1">
        <f t="shared" si="53"/>
        <v>28</v>
      </c>
      <c r="J73" s="1">
        <f t="shared" si="54"/>
        <v>35</v>
      </c>
      <c r="K73" s="1">
        <f t="shared" si="55"/>
        <v>9</v>
      </c>
      <c r="L73" s="1">
        <f t="shared" si="56"/>
        <v>9</v>
      </c>
      <c r="M73" s="1">
        <f t="shared" si="57"/>
        <v>3</v>
      </c>
      <c r="N73" s="1">
        <f t="shared" si="58"/>
        <v>1</v>
      </c>
      <c r="O73" s="1">
        <f t="shared" si="59"/>
        <v>10</v>
      </c>
      <c r="P73" s="1">
        <f t="shared" si="60"/>
        <v>18</v>
      </c>
      <c r="Q73" s="1">
        <f t="shared" si="61"/>
        <v>7</v>
      </c>
      <c r="R73" s="1">
        <f t="shared" si="62"/>
        <v>18</v>
      </c>
      <c r="S73" s="1">
        <f t="shared" si="63"/>
        <v>17</v>
      </c>
      <c r="T73" s="1">
        <f t="shared" si="64"/>
        <v>2</v>
      </c>
      <c r="U73" s="1">
        <f t="shared" si="65"/>
        <v>8</v>
      </c>
      <c r="V73" s="1">
        <f t="shared" si="66"/>
        <v>13</v>
      </c>
      <c r="W73" s="1">
        <f t="shared" si="67"/>
        <v>3</v>
      </c>
      <c r="X73" s="1">
        <f t="shared" si="68"/>
        <v>18</v>
      </c>
      <c r="Y73" s="1">
        <f t="shared" si="69"/>
        <v>20</v>
      </c>
      <c r="Z73" s="1">
        <f t="shared" si="70"/>
        <v>4</v>
      </c>
      <c r="AA73" s="1" t="str">
        <f t="shared" si="51"/>
        <v>L</v>
      </c>
      <c r="AB73" s="1">
        <f t="shared" si="71"/>
        <v>6</v>
      </c>
      <c r="AC73" s="1" t="str">
        <f t="shared" si="52"/>
        <v>L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E74" s="1">
        <v>6</v>
      </c>
      <c r="F74" s="1">
        <v>1</v>
      </c>
      <c r="G74" s="1" t="s">
        <v>83</v>
      </c>
      <c r="H74" s="1" t="s">
        <v>83</v>
      </c>
      <c r="I74" s="1">
        <f t="shared" si="53"/>
        <v>29</v>
      </c>
      <c r="J74" s="1">
        <f t="shared" si="54"/>
        <v>35</v>
      </c>
      <c r="K74" s="1">
        <f t="shared" si="55"/>
        <v>9</v>
      </c>
      <c r="L74" s="1">
        <f t="shared" si="56"/>
        <v>9</v>
      </c>
      <c r="M74" s="1">
        <f t="shared" si="57"/>
        <v>3</v>
      </c>
      <c r="N74" s="1">
        <f t="shared" si="58"/>
        <v>1</v>
      </c>
      <c r="O74" s="1">
        <f t="shared" si="59"/>
        <v>11</v>
      </c>
      <c r="P74" s="1">
        <f t="shared" si="60"/>
        <v>18</v>
      </c>
      <c r="Q74" s="1">
        <f t="shared" si="61"/>
        <v>7</v>
      </c>
      <c r="R74" s="1">
        <f t="shared" si="62"/>
        <v>18</v>
      </c>
      <c r="S74" s="1">
        <f t="shared" si="63"/>
        <v>17</v>
      </c>
      <c r="T74" s="1">
        <f t="shared" si="64"/>
        <v>2</v>
      </c>
      <c r="U74" s="1">
        <f t="shared" si="65"/>
        <v>8</v>
      </c>
      <c r="V74" s="1">
        <f t="shared" si="66"/>
        <v>13</v>
      </c>
      <c r="W74" s="1">
        <f t="shared" si="67"/>
        <v>3</v>
      </c>
      <c r="X74" s="1">
        <f t="shared" si="68"/>
        <v>18</v>
      </c>
      <c r="Y74" s="1">
        <f t="shared" si="69"/>
        <v>20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35</v>
      </c>
      <c r="K84" s="1">
        <f t="shared" si="75"/>
        <v>9</v>
      </c>
      <c r="L84" s="1">
        <f t="shared" si="75"/>
        <v>9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18</v>
      </c>
      <c r="Q84" s="1">
        <f t="shared" si="76"/>
        <v>7</v>
      </c>
      <c r="R84" s="1">
        <f t="shared" si="76"/>
        <v>18</v>
      </c>
      <c r="S84" s="1">
        <f t="shared" si="76"/>
        <v>17</v>
      </c>
      <c r="T84" s="1">
        <f t="shared" si="76"/>
        <v>2</v>
      </c>
      <c r="U84" s="1">
        <f t="shared" si="76"/>
        <v>8</v>
      </c>
      <c r="V84" s="1">
        <f t="shared" si="76"/>
        <v>13</v>
      </c>
      <c r="W84" s="1">
        <f t="shared" si="76"/>
        <v>3</v>
      </c>
      <c r="X84" s="1">
        <f t="shared" si="76"/>
        <v>18</v>
      </c>
      <c r="Y84" s="1">
        <f t="shared" si="76"/>
        <v>20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208</v>
      </c>
      <c r="F85" s="1">
        <f>SUM(F2:F83)</f>
        <v>231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11-18-7</v>
      </c>
      <c r="R85" s="1" t="str">
        <f>IF(R84="","0-0-0",CONCATENATE(R84,"-",S84,"-",T84))</f>
        <v>18-17-2</v>
      </c>
      <c r="U85" s="1" t="str">
        <f>IF(U84="","0-0-0",CONCATENATE(U84,"-",V84,"-",W84))</f>
        <v>8-13-3</v>
      </c>
      <c r="X85" s="1" t="str">
        <f>IF(X84="","0-0-0",CONCATENATE(X84,"-",Y84,"-",Z84))</f>
        <v>18-20-4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73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E63" s="1">
        <v>7</v>
      </c>
      <c r="F63" s="1">
        <v>4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22</v>
      </c>
      <c r="K63" s="1">
        <f t="shared" si="31"/>
        <v>6</v>
      </c>
      <c r="L63" s="1">
        <f t="shared" si="32"/>
        <v>9</v>
      </c>
      <c r="M63" s="1">
        <f t="shared" si="33"/>
        <v>3</v>
      </c>
      <c r="N63" s="1">
        <f t="shared" si="34"/>
        <v>0</v>
      </c>
      <c r="O63" s="1">
        <f t="shared" si="35"/>
        <v>14</v>
      </c>
      <c r="P63" s="1">
        <f t="shared" si="36"/>
        <v>10</v>
      </c>
      <c r="Q63" s="1">
        <f t="shared" si="37"/>
        <v>5</v>
      </c>
      <c r="R63" s="1">
        <f t="shared" si="38"/>
        <v>17</v>
      </c>
      <c r="S63" s="1">
        <f t="shared" si="39"/>
        <v>12</v>
      </c>
      <c r="T63" s="1">
        <f t="shared" si="40"/>
        <v>4</v>
      </c>
      <c r="U63" s="1">
        <f t="shared" si="41"/>
        <v>6</v>
      </c>
      <c r="V63" s="1">
        <f t="shared" si="42"/>
        <v>5</v>
      </c>
      <c r="W63" s="1">
        <f t="shared" si="43"/>
        <v>6</v>
      </c>
      <c r="X63" s="1">
        <f t="shared" si="44"/>
        <v>17</v>
      </c>
      <c r="Y63" s="1">
        <f t="shared" si="45"/>
        <v>11</v>
      </c>
      <c r="Z63" s="1">
        <f t="shared" si="46"/>
        <v>6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E64" s="1">
        <v>2</v>
      </c>
      <c r="F64" s="1">
        <v>0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22</v>
      </c>
      <c r="K64" s="1">
        <f t="shared" si="31"/>
        <v>6</v>
      </c>
      <c r="L64" s="1">
        <f t="shared" si="32"/>
        <v>9</v>
      </c>
      <c r="M64" s="1">
        <f t="shared" si="33"/>
        <v>3</v>
      </c>
      <c r="N64" s="1">
        <f t="shared" si="34"/>
        <v>0</v>
      </c>
      <c r="O64" s="1">
        <f t="shared" si="35"/>
        <v>14</v>
      </c>
      <c r="P64" s="1">
        <f t="shared" si="36"/>
        <v>10</v>
      </c>
      <c r="Q64" s="1">
        <f t="shared" si="37"/>
        <v>5</v>
      </c>
      <c r="R64" s="1">
        <f t="shared" si="38"/>
        <v>18</v>
      </c>
      <c r="S64" s="1">
        <f t="shared" si="39"/>
        <v>12</v>
      </c>
      <c r="T64" s="1">
        <f t="shared" si="40"/>
        <v>4</v>
      </c>
      <c r="U64" s="1">
        <f t="shared" si="41"/>
        <v>6</v>
      </c>
      <c r="V64" s="1">
        <f t="shared" si="42"/>
        <v>5</v>
      </c>
      <c r="W64" s="1">
        <f t="shared" si="43"/>
        <v>6</v>
      </c>
      <c r="X64" s="1">
        <f t="shared" si="44"/>
        <v>17</v>
      </c>
      <c r="Y64" s="1">
        <f t="shared" si="45"/>
        <v>11</v>
      </c>
      <c r="Z64" s="1">
        <f t="shared" si="46"/>
        <v>6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7</v>
      </c>
      <c r="AE64" s="1">
        <f t="shared" si="49"/>
        <v>1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E65" s="1">
        <v>2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23</v>
      </c>
      <c r="K65" s="1">
        <f t="shared" si="31"/>
        <v>6</v>
      </c>
      <c r="L65" s="1">
        <f t="shared" si="32"/>
        <v>9</v>
      </c>
      <c r="M65" s="1">
        <f t="shared" si="33"/>
        <v>3</v>
      </c>
      <c r="N65" s="1">
        <f t="shared" si="34"/>
        <v>0</v>
      </c>
      <c r="O65" s="1">
        <f t="shared" si="35"/>
        <v>14</v>
      </c>
      <c r="P65" s="1">
        <f t="shared" si="36"/>
        <v>11</v>
      </c>
      <c r="Q65" s="1">
        <f t="shared" si="37"/>
        <v>5</v>
      </c>
      <c r="R65" s="1">
        <f t="shared" si="38"/>
        <v>18</v>
      </c>
      <c r="S65" s="1">
        <f t="shared" si="39"/>
        <v>12</v>
      </c>
      <c r="T65" s="1">
        <f t="shared" si="40"/>
        <v>4</v>
      </c>
      <c r="U65" s="1">
        <f t="shared" si="41"/>
        <v>6</v>
      </c>
      <c r="V65" s="1">
        <f t="shared" si="42"/>
        <v>6</v>
      </c>
      <c r="W65" s="1">
        <f t="shared" si="43"/>
        <v>6</v>
      </c>
      <c r="X65" s="1">
        <f t="shared" si="44"/>
        <v>17</v>
      </c>
      <c r="Y65" s="1">
        <f t="shared" si="45"/>
        <v>12</v>
      </c>
      <c r="Z65" s="1">
        <f t="shared" si="46"/>
        <v>6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6</v>
      </c>
      <c r="AE65" s="1">
        <f t="shared" si="49"/>
        <v>2</v>
      </c>
      <c r="AF65" s="1">
        <f t="shared" si="50"/>
        <v>2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E66" s="1">
        <v>2</v>
      </c>
      <c r="F66" s="1">
        <v>0</v>
      </c>
      <c r="G66" s="1" t="s">
        <v>83</v>
      </c>
      <c r="H66" s="1" t="s">
        <v>83</v>
      </c>
      <c r="I66" s="1">
        <f t="shared" si="29"/>
        <v>33</v>
      </c>
      <c r="J66" s="1">
        <f t="shared" si="30"/>
        <v>23</v>
      </c>
      <c r="K66" s="1">
        <f t="shared" si="31"/>
        <v>6</v>
      </c>
      <c r="L66" s="1">
        <f t="shared" si="32"/>
        <v>9</v>
      </c>
      <c r="M66" s="1">
        <f t="shared" si="33"/>
        <v>3</v>
      </c>
      <c r="N66" s="1">
        <f t="shared" si="34"/>
        <v>0</v>
      </c>
      <c r="O66" s="1">
        <f t="shared" si="35"/>
        <v>15</v>
      </c>
      <c r="P66" s="1">
        <f t="shared" si="36"/>
        <v>11</v>
      </c>
      <c r="Q66" s="1">
        <f t="shared" si="37"/>
        <v>5</v>
      </c>
      <c r="R66" s="1">
        <f t="shared" si="38"/>
        <v>18</v>
      </c>
      <c r="S66" s="1">
        <f t="shared" si="39"/>
        <v>12</v>
      </c>
      <c r="T66" s="1">
        <f t="shared" si="40"/>
        <v>4</v>
      </c>
      <c r="U66" s="1">
        <f t="shared" si="41"/>
        <v>6</v>
      </c>
      <c r="V66" s="1">
        <f t="shared" si="42"/>
        <v>6</v>
      </c>
      <c r="W66" s="1">
        <f t="shared" si="43"/>
        <v>6</v>
      </c>
      <c r="X66" s="1">
        <f t="shared" si="44"/>
        <v>17</v>
      </c>
      <c r="Y66" s="1">
        <f t="shared" si="45"/>
        <v>12</v>
      </c>
      <c r="Z66" s="1">
        <f t="shared" si="46"/>
        <v>6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2</v>
      </c>
      <c r="AF66" s="1">
        <f t="shared" si="50"/>
        <v>2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E67" s="1">
        <v>7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6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1</v>
      </c>
      <c r="AF67" s="1">
        <f t="shared" si="50"/>
        <v>2</v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24</v>
      </c>
      <c r="K68" s="1">
        <f t="shared" si="55"/>
        <v>6</v>
      </c>
      <c r="L68" s="1">
        <f t="shared" si="56"/>
        <v>9</v>
      </c>
      <c r="M68" s="1">
        <f t="shared" si="57"/>
        <v>3</v>
      </c>
      <c r="N68" s="1">
        <f t="shared" si="58"/>
        <v>0</v>
      </c>
      <c r="O68" s="1">
        <f t="shared" si="59"/>
        <v>16</v>
      </c>
      <c r="P68" s="1">
        <f t="shared" si="60"/>
        <v>11</v>
      </c>
      <c r="Q68" s="1">
        <f t="shared" si="61"/>
        <v>5</v>
      </c>
      <c r="R68" s="1">
        <f t="shared" si="62"/>
        <v>18</v>
      </c>
      <c r="S68" s="1">
        <f t="shared" si="63"/>
        <v>13</v>
      </c>
      <c r="T68" s="1">
        <f t="shared" si="64"/>
        <v>4</v>
      </c>
      <c r="U68" s="1">
        <f t="shared" si="65"/>
        <v>6</v>
      </c>
      <c r="V68" s="1">
        <f t="shared" si="66"/>
        <v>6</v>
      </c>
      <c r="W68" s="1">
        <f t="shared" si="67"/>
        <v>6</v>
      </c>
      <c r="X68" s="1">
        <f t="shared" si="68"/>
        <v>17</v>
      </c>
      <c r="Y68" s="1">
        <f t="shared" si="69"/>
        <v>13</v>
      </c>
      <c r="Z68" s="1">
        <f t="shared" si="70"/>
        <v>6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E69" s="1">
        <v>3</v>
      </c>
      <c r="F69" s="1">
        <v>2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24</v>
      </c>
      <c r="K69" s="1">
        <f t="shared" si="55"/>
        <v>6</v>
      </c>
      <c r="L69" s="1">
        <f t="shared" si="56"/>
        <v>9</v>
      </c>
      <c r="M69" s="1">
        <f t="shared" si="57"/>
        <v>3</v>
      </c>
      <c r="N69" s="1">
        <f t="shared" si="58"/>
        <v>0</v>
      </c>
      <c r="O69" s="1">
        <f t="shared" si="59"/>
        <v>17</v>
      </c>
      <c r="P69" s="1">
        <f t="shared" si="60"/>
        <v>11</v>
      </c>
      <c r="Q69" s="1">
        <f t="shared" si="61"/>
        <v>5</v>
      </c>
      <c r="R69" s="1">
        <f t="shared" si="62"/>
        <v>18</v>
      </c>
      <c r="S69" s="1">
        <f t="shared" si="63"/>
        <v>13</v>
      </c>
      <c r="T69" s="1">
        <f t="shared" si="64"/>
        <v>4</v>
      </c>
      <c r="U69" s="1">
        <f t="shared" si="65"/>
        <v>6</v>
      </c>
      <c r="V69" s="1">
        <f t="shared" si="66"/>
        <v>6</v>
      </c>
      <c r="W69" s="1">
        <f t="shared" si="67"/>
        <v>6</v>
      </c>
      <c r="X69" s="1">
        <f t="shared" si="68"/>
        <v>18</v>
      </c>
      <c r="Y69" s="1">
        <f t="shared" si="69"/>
        <v>13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24</v>
      </c>
      <c r="K70" s="1">
        <f t="shared" si="55"/>
        <v>6</v>
      </c>
      <c r="L70" s="1">
        <f t="shared" si="56"/>
        <v>9</v>
      </c>
      <c r="M70" s="1">
        <f t="shared" si="57"/>
        <v>3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5</v>
      </c>
      <c r="R70" s="1">
        <f t="shared" si="62"/>
        <v>18</v>
      </c>
      <c r="S70" s="1">
        <f t="shared" si="63"/>
        <v>13</v>
      </c>
      <c r="T70" s="1">
        <f t="shared" si="64"/>
        <v>4</v>
      </c>
      <c r="U70" s="1">
        <f t="shared" si="65"/>
        <v>7</v>
      </c>
      <c r="V70" s="1">
        <f t="shared" si="66"/>
        <v>6</v>
      </c>
      <c r="W70" s="1">
        <f t="shared" si="67"/>
        <v>6</v>
      </c>
      <c r="X70" s="1">
        <f t="shared" si="68"/>
        <v>19</v>
      </c>
      <c r="Y70" s="1">
        <f t="shared" si="69"/>
        <v>13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24</v>
      </c>
      <c r="K71" s="1">
        <f t="shared" si="55"/>
        <v>6</v>
      </c>
      <c r="L71" s="1">
        <f t="shared" si="56"/>
        <v>9</v>
      </c>
      <c r="M71" s="1">
        <f t="shared" si="57"/>
        <v>3</v>
      </c>
      <c r="N71" s="1">
        <f t="shared" si="58"/>
        <v>0</v>
      </c>
      <c r="O71" s="1">
        <f t="shared" si="59"/>
        <v>18</v>
      </c>
      <c r="P71" s="1">
        <f t="shared" si="60"/>
        <v>11</v>
      </c>
      <c r="Q71" s="1">
        <f t="shared" si="61"/>
        <v>5</v>
      </c>
      <c r="R71" s="1">
        <f t="shared" si="62"/>
        <v>19</v>
      </c>
      <c r="S71" s="1">
        <f t="shared" si="63"/>
        <v>13</v>
      </c>
      <c r="T71" s="1">
        <f t="shared" si="64"/>
        <v>4</v>
      </c>
      <c r="U71" s="1">
        <f t="shared" si="65"/>
        <v>7</v>
      </c>
      <c r="V71" s="1">
        <f t="shared" si="66"/>
        <v>6</v>
      </c>
      <c r="W71" s="1">
        <f t="shared" si="67"/>
        <v>6</v>
      </c>
      <c r="X71" s="1">
        <f t="shared" si="68"/>
        <v>20</v>
      </c>
      <c r="Y71" s="1">
        <f t="shared" si="69"/>
        <v>13</v>
      </c>
      <c r="Z71" s="1">
        <f t="shared" si="70"/>
        <v>6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8</v>
      </c>
      <c r="AE71" s="1">
        <f t="shared" si="49"/>
        <v>2</v>
      </c>
      <c r="AF71" s="1">
        <f t="shared" si="50"/>
        <v>0</v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24</v>
      </c>
      <c r="K72" s="1">
        <f t="shared" si="55"/>
        <v>6</v>
      </c>
      <c r="L72" s="1">
        <f t="shared" si="56"/>
        <v>9</v>
      </c>
      <c r="M72" s="1">
        <f t="shared" si="57"/>
        <v>3</v>
      </c>
      <c r="N72" s="1">
        <f t="shared" si="58"/>
        <v>0</v>
      </c>
      <c r="O72" s="1">
        <f t="shared" si="59"/>
        <v>18</v>
      </c>
      <c r="P72" s="1">
        <f t="shared" si="60"/>
        <v>11</v>
      </c>
      <c r="Q72" s="1">
        <f t="shared" si="61"/>
        <v>5</v>
      </c>
      <c r="R72" s="1">
        <f t="shared" si="62"/>
        <v>20</v>
      </c>
      <c r="S72" s="1">
        <f t="shared" si="63"/>
        <v>13</v>
      </c>
      <c r="T72" s="1">
        <f t="shared" si="64"/>
        <v>4</v>
      </c>
      <c r="U72" s="1">
        <f t="shared" si="65"/>
        <v>8</v>
      </c>
      <c r="V72" s="1">
        <f t="shared" si="66"/>
        <v>6</v>
      </c>
      <c r="W72" s="1">
        <f t="shared" si="67"/>
        <v>6</v>
      </c>
      <c r="X72" s="1">
        <f t="shared" si="68"/>
        <v>21</v>
      </c>
      <c r="Y72" s="1">
        <f t="shared" si="69"/>
        <v>13</v>
      </c>
      <c r="Z72" s="1">
        <f t="shared" si="70"/>
        <v>6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8</v>
      </c>
      <c r="AE72" s="1">
        <f t="shared" si="49"/>
        <v>2</v>
      </c>
      <c r="AF72" s="1">
        <f t="shared" si="50"/>
        <v>0</v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E73" s="1">
        <v>3</v>
      </c>
      <c r="F73" s="1">
        <v>4</v>
      </c>
      <c r="G73" s="1" t="s">
        <v>84</v>
      </c>
      <c r="H73" s="1" t="s">
        <v>84</v>
      </c>
      <c r="I73" s="1">
        <f t="shared" si="53"/>
        <v>38</v>
      </c>
      <c r="J73" s="1">
        <f t="shared" si="54"/>
        <v>24</v>
      </c>
      <c r="K73" s="1">
        <f t="shared" si="55"/>
        <v>6</v>
      </c>
      <c r="L73" s="1">
        <f t="shared" si="56"/>
        <v>10</v>
      </c>
      <c r="M73" s="1">
        <f t="shared" si="57"/>
        <v>3</v>
      </c>
      <c r="N73" s="1">
        <f t="shared" si="58"/>
        <v>1</v>
      </c>
      <c r="O73" s="1">
        <f t="shared" si="59"/>
        <v>18</v>
      </c>
      <c r="P73" s="1">
        <f t="shared" si="60"/>
        <v>11</v>
      </c>
      <c r="Q73" s="1">
        <f t="shared" si="61"/>
        <v>6</v>
      </c>
      <c r="R73" s="1">
        <f t="shared" si="62"/>
        <v>20</v>
      </c>
      <c r="S73" s="1">
        <f t="shared" si="63"/>
        <v>13</v>
      </c>
      <c r="T73" s="1">
        <f t="shared" si="64"/>
        <v>4</v>
      </c>
      <c r="U73" s="1">
        <f t="shared" si="65"/>
        <v>8</v>
      </c>
      <c r="V73" s="1">
        <f t="shared" si="66"/>
        <v>6</v>
      </c>
      <c r="W73" s="1">
        <f t="shared" si="67"/>
        <v>6</v>
      </c>
      <c r="X73" s="1">
        <f t="shared" si="68"/>
        <v>21</v>
      </c>
      <c r="Y73" s="1">
        <f t="shared" si="69"/>
        <v>13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7</v>
      </c>
      <c r="AE73" s="1">
        <f t="shared" si="49"/>
        <v>2</v>
      </c>
      <c r="AF73" s="1">
        <f t="shared" si="50"/>
        <v>1</v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24</v>
      </c>
      <c r="K84" s="1">
        <f t="shared" si="75"/>
        <v>6</v>
      </c>
      <c r="L84" s="1">
        <f t="shared" si="75"/>
        <v>10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6</v>
      </c>
      <c r="R84" s="1">
        <f t="shared" si="76"/>
        <v>20</v>
      </c>
      <c r="S84" s="1">
        <f t="shared" si="76"/>
        <v>13</v>
      </c>
      <c r="T84" s="1">
        <f t="shared" si="76"/>
        <v>4</v>
      </c>
      <c r="U84" s="1">
        <f t="shared" si="76"/>
        <v>8</v>
      </c>
      <c r="V84" s="1">
        <f t="shared" si="76"/>
        <v>6</v>
      </c>
      <c r="W84" s="1">
        <f t="shared" si="76"/>
        <v>6</v>
      </c>
      <c r="X84" s="1">
        <f t="shared" si="76"/>
        <v>21</v>
      </c>
      <c r="Y84" s="1">
        <f t="shared" si="76"/>
        <v>13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242</v>
      </c>
      <c r="F85" s="1">
        <f>SUM(F2:F83)</f>
        <v>220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18-11-6</v>
      </c>
      <c r="R85" s="1" t="str">
        <f>IF(R84="","0-0-0",CONCATENATE(R84,"-",S84,"-",T84))</f>
        <v>20-13-4</v>
      </c>
      <c r="U85" s="1" t="str">
        <f>IF(U84="","0-0-0",CONCATENATE(U84,"-",V84,"-",W84))</f>
        <v>8-6-6</v>
      </c>
      <c r="X85" s="1" t="str">
        <f>IF(X84="","0-0-0",CONCATENATE(X84,"-",Y84,"-",Z84))</f>
        <v>21-13-7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72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29</v>
      </c>
      <c r="J63" s="1">
        <f t="shared" si="30"/>
        <v>22</v>
      </c>
      <c r="K63" s="1">
        <f t="shared" si="31"/>
        <v>10</v>
      </c>
      <c r="L63" s="1">
        <f t="shared" si="32"/>
        <v>11</v>
      </c>
      <c r="M63" s="1">
        <f t="shared" si="33"/>
        <v>7</v>
      </c>
      <c r="N63" s="1">
        <f t="shared" si="34"/>
        <v>3</v>
      </c>
      <c r="O63" s="1">
        <f t="shared" si="35"/>
        <v>14</v>
      </c>
      <c r="P63" s="1">
        <f t="shared" si="36"/>
        <v>10</v>
      </c>
      <c r="Q63" s="1">
        <f t="shared" si="37"/>
        <v>7</v>
      </c>
      <c r="R63" s="1">
        <f t="shared" si="38"/>
        <v>15</v>
      </c>
      <c r="S63" s="1">
        <f t="shared" si="39"/>
        <v>12</v>
      </c>
      <c r="T63" s="1">
        <f t="shared" si="40"/>
        <v>4</v>
      </c>
      <c r="U63" s="1">
        <f t="shared" si="41"/>
        <v>8</v>
      </c>
      <c r="V63" s="1">
        <f t="shared" si="42"/>
        <v>6</v>
      </c>
      <c r="W63" s="1">
        <f t="shared" si="43"/>
        <v>4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3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23</v>
      </c>
      <c r="K64" s="1">
        <f t="shared" si="31"/>
        <v>10</v>
      </c>
      <c r="L64" s="1">
        <f t="shared" si="32"/>
        <v>11</v>
      </c>
      <c r="M64" s="1">
        <f t="shared" si="33"/>
        <v>7</v>
      </c>
      <c r="N64" s="1">
        <f t="shared" si="34"/>
        <v>3</v>
      </c>
      <c r="O64" s="1">
        <f t="shared" si="35"/>
        <v>14</v>
      </c>
      <c r="P64" s="1">
        <f t="shared" si="36"/>
        <v>11</v>
      </c>
      <c r="Q64" s="1">
        <f t="shared" si="37"/>
        <v>7</v>
      </c>
      <c r="R64" s="1">
        <f t="shared" si="38"/>
        <v>15</v>
      </c>
      <c r="S64" s="1">
        <f t="shared" si="39"/>
        <v>12</v>
      </c>
      <c r="T64" s="1">
        <f t="shared" si="40"/>
        <v>4</v>
      </c>
      <c r="U64" s="1">
        <f t="shared" si="41"/>
        <v>8</v>
      </c>
      <c r="V64" s="1">
        <f t="shared" si="42"/>
        <v>7</v>
      </c>
      <c r="W64" s="1">
        <f t="shared" si="43"/>
        <v>4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5</v>
      </c>
      <c r="AE64" s="1">
        <f t="shared" si="49"/>
        <v>3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30</v>
      </c>
      <c r="J65" s="1">
        <f t="shared" si="30"/>
        <v>23</v>
      </c>
      <c r="K65" s="1">
        <f t="shared" si="31"/>
        <v>10</v>
      </c>
      <c r="L65" s="1">
        <f t="shared" si="32"/>
        <v>11</v>
      </c>
      <c r="M65" s="1">
        <f t="shared" si="33"/>
        <v>7</v>
      </c>
      <c r="N65" s="1">
        <f t="shared" si="34"/>
        <v>3</v>
      </c>
      <c r="O65" s="1">
        <f t="shared" si="35"/>
        <v>15</v>
      </c>
      <c r="P65" s="1">
        <f t="shared" si="36"/>
        <v>11</v>
      </c>
      <c r="Q65" s="1">
        <f t="shared" si="37"/>
        <v>7</v>
      </c>
      <c r="R65" s="1">
        <f t="shared" si="38"/>
        <v>15</v>
      </c>
      <c r="S65" s="1">
        <f t="shared" si="39"/>
        <v>12</v>
      </c>
      <c r="T65" s="1">
        <f t="shared" si="40"/>
        <v>4</v>
      </c>
      <c r="U65" s="1">
        <f t="shared" si="41"/>
        <v>9</v>
      </c>
      <c r="V65" s="1">
        <f t="shared" si="42"/>
        <v>7</v>
      </c>
      <c r="W65" s="1">
        <f t="shared" si="43"/>
        <v>4</v>
      </c>
      <c r="X65" s="1">
        <f t="shared" si="44"/>
        <v>16</v>
      </c>
      <c r="Y65" s="1">
        <f t="shared" si="45"/>
        <v>16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E66" s="1">
        <v>3</v>
      </c>
      <c r="F66" s="1">
        <v>2</v>
      </c>
      <c r="G66" s="1" t="s">
        <v>84</v>
      </c>
      <c r="H66" s="1" t="s">
        <v>84</v>
      </c>
      <c r="I66" s="1">
        <f t="shared" si="29"/>
        <v>31</v>
      </c>
      <c r="J66" s="1">
        <f t="shared" si="30"/>
        <v>23</v>
      </c>
      <c r="K66" s="1">
        <f t="shared" si="31"/>
        <v>11</v>
      </c>
      <c r="L66" s="1">
        <f t="shared" si="32"/>
        <v>11</v>
      </c>
      <c r="M66" s="1">
        <f t="shared" si="33"/>
        <v>8</v>
      </c>
      <c r="N66" s="1">
        <f t="shared" si="34"/>
        <v>3</v>
      </c>
      <c r="O66" s="1">
        <f t="shared" si="35"/>
        <v>15</v>
      </c>
      <c r="P66" s="1">
        <f t="shared" si="36"/>
        <v>11</v>
      </c>
      <c r="Q66" s="1">
        <f t="shared" si="37"/>
        <v>7</v>
      </c>
      <c r="R66" s="1">
        <f t="shared" si="38"/>
        <v>16</v>
      </c>
      <c r="S66" s="1">
        <f t="shared" si="39"/>
        <v>12</v>
      </c>
      <c r="T66" s="1">
        <f t="shared" si="40"/>
        <v>4</v>
      </c>
      <c r="U66" s="1">
        <f t="shared" si="41"/>
        <v>9</v>
      </c>
      <c r="V66" s="1">
        <f t="shared" si="42"/>
        <v>7</v>
      </c>
      <c r="W66" s="1">
        <f t="shared" si="43"/>
        <v>4</v>
      </c>
      <c r="X66" s="1">
        <f t="shared" si="44"/>
        <v>16</v>
      </c>
      <c r="Y66" s="1">
        <f t="shared" si="45"/>
        <v>16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E67" s="1">
        <v>1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5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3</v>
      </c>
      <c r="AF67" s="1">
        <f t="shared" si="50"/>
        <v>1</v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23</v>
      </c>
      <c r="K68" s="1">
        <f t="shared" si="55"/>
        <v>12</v>
      </c>
      <c r="L68" s="1">
        <f t="shared" si="56"/>
        <v>12</v>
      </c>
      <c r="M68" s="1">
        <f t="shared" si="57"/>
        <v>8</v>
      </c>
      <c r="N68" s="1">
        <f t="shared" si="58"/>
        <v>4</v>
      </c>
      <c r="O68" s="1">
        <f t="shared" si="59"/>
        <v>15</v>
      </c>
      <c r="P68" s="1">
        <f t="shared" si="60"/>
        <v>11</v>
      </c>
      <c r="Q68" s="1">
        <f t="shared" si="61"/>
        <v>8</v>
      </c>
      <c r="R68" s="1">
        <f t="shared" si="62"/>
        <v>17</v>
      </c>
      <c r="S68" s="1">
        <f t="shared" si="63"/>
        <v>12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5</v>
      </c>
      <c r="X68" s="1">
        <f t="shared" si="68"/>
        <v>16</v>
      </c>
      <c r="Y68" s="1">
        <f t="shared" si="69"/>
        <v>16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E69" s="1">
        <v>4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23</v>
      </c>
      <c r="K69" s="1">
        <f t="shared" si="55"/>
        <v>13</v>
      </c>
      <c r="L69" s="1">
        <f t="shared" si="56"/>
        <v>12</v>
      </c>
      <c r="M69" s="1">
        <f t="shared" si="57"/>
        <v>9</v>
      </c>
      <c r="N69" s="1">
        <f t="shared" si="58"/>
        <v>4</v>
      </c>
      <c r="O69" s="1">
        <f t="shared" si="59"/>
        <v>15</v>
      </c>
      <c r="P69" s="1">
        <f t="shared" si="60"/>
        <v>11</v>
      </c>
      <c r="Q69" s="1">
        <f t="shared" si="61"/>
        <v>8</v>
      </c>
      <c r="R69" s="1">
        <f t="shared" si="62"/>
        <v>18</v>
      </c>
      <c r="S69" s="1">
        <f t="shared" si="63"/>
        <v>12</v>
      </c>
      <c r="T69" s="1">
        <f t="shared" si="64"/>
        <v>4</v>
      </c>
      <c r="U69" s="1">
        <f t="shared" si="65"/>
        <v>9</v>
      </c>
      <c r="V69" s="1">
        <f t="shared" si="66"/>
        <v>7</v>
      </c>
      <c r="W69" s="1">
        <f t="shared" si="67"/>
        <v>5</v>
      </c>
      <c r="X69" s="1">
        <f t="shared" si="68"/>
        <v>16</v>
      </c>
      <c r="Y69" s="1">
        <f t="shared" si="69"/>
        <v>16</v>
      </c>
      <c r="Z69" s="1">
        <f t="shared" si="70"/>
        <v>8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23</v>
      </c>
      <c r="K70" s="1">
        <f t="shared" si="55"/>
        <v>13</v>
      </c>
      <c r="L70" s="1">
        <f t="shared" si="56"/>
        <v>12</v>
      </c>
      <c r="M70" s="1">
        <f t="shared" si="57"/>
        <v>9</v>
      </c>
      <c r="N70" s="1">
        <f t="shared" si="58"/>
        <v>4</v>
      </c>
      <c r="O70" s="1">
        <f t="shared" si="59"/>
        <v>15</v>
      </c>
      <c r="P70" s="1">
        <f t="shared" si="60"/>
        <v>11</v>
      </c>
      <c r="Q70" s="1">
        <f t="shared" si="61"/>
        <v>8</v>
      </c>
      <c r="R70" s="1">
        <f t="shared" si="62"/>
        <v>19</v>
      </c>
      <c r="S70" s="1">
        <f t="shared" si="63"/>
        <v>12</v>
      </c>
      <c r="T70" s="1">
        <f t="shared" si="64"/>
        <v>4</v>
      </c>
      <c r="U70" s="1">
        <f t="shared" si="65"/>
        <v>9</v>
      </c>
      <c r="V70" s="1">
        <f t="shared" si="66"/>
        <v>7</v>
      </c>
      <c r="W70" s="1">
        <f t="shared" si="67"/>
        <v>5</v>
      </c>
      <c r="X70" s="1">
        <f t="shared" si="68"/>
        <v>16</v>
      </c>
      <c r="Y70" s="1">
        <f t="shared" si="69"/>
        <v>16</v>
      </c>
      <c r="Z70" s="1">
        <f t="shared" si="70"/>
        <v>8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E71" s="1">
        <v>2</v>
      </c>
      <c r="F71" s="1">
        <v>3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24</v>
      </c>
      <c r="K71" s="1">
        <f t="shared" si="55"/>
        <v>13</v>
      </c>
      <c r="L71" s="1">
        <f t="shared" si="56"/>
        <v>12</v>
      </c>
      <c r="M71" s="1">
        <f t="shared" si="57"/>
        <v>9</v>
      </c>
      <c r="N71" s="1">
        <f t="shared" si="58"/>
        <v>4</v>
      </c>
      <c r="O71" s="1">
        <f t="shared" si="59"/>
        <v>15</v>
      </c>
      <c r="P71" s="1">
        <f t="shared" si="60"/>
        <v>12</v>
      </c>
      <c r="Q71" s="1">
        <f t="shared" si="61"/>
        <v>8</v>
      </c>
      <c r="R71" s="1">
        <f t="shared" si="62"/>
        <v>19</v>
      </c>
      <c r="S71" s="1">
        <f t="shared" si="63"/>
        <v>12</v>
      </c>
      <c r="T71" s="1">
        <f t="shared" si="64"/>
        <v>4</v>
      </c>
      <c r="U71" s="1">
        <f t="shared" si="65"/>
        <v>9</v>
      </c>
      <c r="V71" s="1">
        <f t="shared" si="66"/>
        <v>8</v>
      </c>
      <c r="W71" s="1">
        <f t="shared" si="67"/>
        <v>5</v>
      </c>
      <c r="X71" s="1">
        <f t="shared" si="68"/>
        <v>16</v>
      </c>
      <c r="Y71" s="1">
        <f t="shared" si="69"/>
        <v>17</v>
      </c>
      <c r="Z71" s="1">
        <f t="shared" si="70"/>
        <v>8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E72" s="1">
        <v>5</v>
      </c>
      <c r="F72" s="1">
        <v>1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24</v>
      </c>
      <c r="K72" s="1">
        <f t="shared" si="55"/>
        <v>13</v>
      </c>
      <c r="L72" s="1">
        <f t="shared" si="56"/>
        <v>12</v>
      </c>
      <c r="M72" s="1">
        <f t="shared" si="57"/>
        <v>9</v>
      </c>
      <c r="N72" s="1">
        <f t="shared" si="58"/>
        <v>4</v>
      </c>
      <c r="O72" s="1">
        <f t="shared" si="59"/>
        <v>16</v>
      </c>
      <c r="P72" s="1">
        <f t="shared" si="60"/>
        <v>12</v>
      </c>
      <c r="Q72" s="1">
        <f t="shared" si="61"/>
        <v>8</v>
      </c>
      <c r="R72" s="1">
        <f t="shared" si="62"/>
        <v>19</v>
      </c>
      <c r="S72" s="1">
        <f t="shared" si="63"/>
        <v>12</v>
      </c>
      <c r="T72" s="1">
        <f t="shared" si="64"/>
        <v>4</v>
      </c>
      <c r="U72" s="1">
        <f t="shared" si="65"/>
        <v>9</v>
      </c>
      <c r="V72" s="1">
        <f t="shared" si="66"/>
        <v>8</v>
      </c>
      <c r="W72" s="1">
        <f t="shared" si="67"/>
        <v>5</v>
      </c>
      <c r="X72" s="1">
        <f t="shared" si="68"/>
        <v>16</v>
      </c>
      <c r="Y72" s="1">
        <f t="shared" si="69"/>
        <v>17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7</v>
      </c>
      <c r="AE72" s="1">
        <f t="shared" si="49"/>
        <v>2</v>
      </c>
      <c r="AF72" s="1">
        <f t="shared" si="50"/>
        <v>1</v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24</v>
      </c>
      <c r="K84" s="1">
        <f t="shared" si="75"/>
        <v>13</v>
      </c>
      <c r="L84" s="1">
        <f t="shared" si="75"/>
        <v>12</v>
      </c>
      <c r="M84" s="1">
        <f t="shared" si="75"/>
        <v>9</v>
      </c>
      <c r="N84" s="1">
        <f t="shared" si="75"/>
        <v>4</v>
      </c>
      <c r="O84" s="1">
        <f t="shared" ref="O84:Z84" si="76">IF(O2="","",MAX(O2:O83))</f>
        <v>16</v>
      </c>
      <c r="P84" s="1">
        <f t="shared" si="76"/>
        <v>12</v>
      </c>
      <c r="Q84" s="1">
        <f t="shared" si="76"/>
        <v>8</v>
      </c>
      <c r="R84" s="1">
        <f t="shared" si="76"/>
        <v>19</v>
      </c>
      <c r="S84" s="1">
        <f t="shared" si="76"/>
        <v>12</v>
      </c>
      <c r="T84" s="1">
        <f t="shared" si="76"/>
        <v>4</v>
      </c>
      <c r="U84" s="1">
        <f t="shared" si="76"/>
        <v>9</v>
      </c>
      <c r="V84" s="1">
        <f t="shared" si="76"/>
        <v>8</v>
      </c>
      <c r="W84" s="1">
        <f t="shared" si="76"/>
        <v>5</v>
      </c>
      <c r="X84" s="1">
        <f t="shared" si="76"/>
        <v>16</v>
      </c>
      <c r="Y84" s="1">
        <f t="shared" si="76"/>
        <v>17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209</v>
      </c>
      <c r="F85" s="1">
        <f>SUM(F2:F83)</f>
        <v>215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16-12-8</v>
      </c>
      <c r="R85" s="1" t="str">
        <f>IF(R84="","0-0-0",CONCATENATE(R84,"-",S84,"-",T84))</f>
        <v>19-12-4</v>
      </c>
      <c r="U85" s="1" t="str">
        <f>IF(U84="","0-0-0",CONCATENATE(U84,"-",V84,"-",W84))</f>
        <v>9-8-5</v>
      </c>
      <c r="X85" s="1" t="str">
        <f>IF(X84="","0-0-0",CONCATENATE(X84,"-",Y84,"-",Z84))</f>
        <v>16-17-8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17</v>
      </c>
      <c r="K63" s="1">
        <f t="shared" si="31"/>
        <v>4</v>
      </c>
      <c r="L63" s="1">
        <f t="shared" si="32"/>
        <v>14</v>
      </c>
      <c r="M63" s="1">
        <f t="shared" si="33"/>
        <v>1</v>
      </c>
      <c r="N63" s="1">
        <f t="shared" si="34"/>
        <v>9</v>
      </c>
      <c r="O63" s="1">
        <f t="shared" si="35"/>
        <v>15</v>
      </c>
      <c r="P63" s="1">
        <f t="shared" si="36"/>
        <v>9</v>
      </c>
      <c r="Q63" s="1">
        <f t="shared" si="37"/>
        <v>9</v>
      </c>
      <c r="R63" s="1">
        <f t="shared" si="38"/>
        <v>16</v>
      </c>
      <c r="S63" s="1">
        <f t="shared" si="39"/>
        <v>8</v>
      </c>
      <c r="T63" s="1">
        <f t="shared" si="40"/>
        <v>5</v>
      </c>
      <c r="U63" s="1">
        <f t="shared" si="41"/>
        <v>11</v>
      </c>
      <c r="V63" s="1">
        <f t="shared" si="42"/>
        <v>1</v>
      </c>
      <c r="W63" s="1">
        <f t="shared" si="43"/>
        <v>7</v>
      </c>
      <c r="X63" s="1">
        <f t="shared" si="44"/>
        <v>18</v>
      </c>
      <c r="Y63" s="1">
        <f t="shared" si="45"/>
        <v>11</v>
      </c>
      <c r="Z63" s="1">
        <f t="shared" si="46"/>
        <v>8</v>
      </c>
      <c r="AA63" s="1" t="str">
        <f t="shared" si="27"/>
        <v>L</v>
      </c>
      <c r="AB63" s="1">
        <f t="shared" si="47"/>
        <v>3</v>
      </c>
      <c r="AC63" s="1" t="str">
        <f t="shared" si="28"/>
        <v>OTL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17</v>
      </c>
      <c r="K64" s="1">
        <f t="shared" si="31"/>
        <v>5</v>
      </c>
      <c r="L64" s="1">
        <f t="shared" si="32"/>
        <v>14</v>
      </c>
      <c r="M64" s="1">
        <f t="shared" si="33"/>
        <v>1</v>
      </c>
      <c r="N64" s="1">
        <f t="shared" si="34"/>
        <v>9</v>
      </c>
      <c r="O64" s="1">
        <f t="shared" si="35"/>
        <v>16</v>
      </c>
      <c r="P64" s="1">
        <f t="shared" si="36"/>
        <v>9</v>
      </c>
      <c r="Q64" s="1">
        <f t="shared" si="37"/>
        <v>9</v>
      </c>
      <c r="R64" s="1">
        <f t="shared" si="38"/>
        <v>16</v>
      </c>
      <c r="S64" s="1">
        <f t="shared" si="39"/>
        <v>8</v>
      </c>
      <c r="T64" s="1">
        <f t="shared" si="40"/>
        <v>5</v>
      </c>
      <c r="U64" s="1">
        <f t="shared" si="41"/>
        <v>11</v>
      </c>
      <c r="V64" s="1">
        <f t="shared" si="42"/>
        <v>1</v>
      </c>
      <c r="W64" s="1">
        <f t="shared" si="43"/>
        <v>7</v>
      </c>
      <c r="X64" s="1">
        <f t="shared" si="44"/>
        <v>19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3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E65" s="1">
        <v>4</v>
      </c>
      <c r="F65" s="1">
        <v>5</v>
      </c>
      <c r="G65" s="1" t="s">
        <v>84</v>
      </c>
      <c r="H65" s="1" t="s">
        <v>84</v>
      </c>
      <c r="I65" s="1">
        <f t="shared" si="29"/>
        <v>32</v>
      </c>
      <c r="J65" s="1">
        <f t="shared" si="30"/>
        <v>17</v>
      </c>
      <c r="K65" s="1">
        <f t="shared" si="31"/>
        <v>5</v>
      </c>
      <c r="L65" s="1">
        <f t="shared" si="32"/>
        <v>15</v>
      </c>
      <c r="M65" s="1">
        <f t="shared" si="33"/>
        <v>1</v>
      </c>
      <c r="N65" s="1">
        <f t="shared" si="34"/>
        <v>10</v>
      </c>
      <c r="O65" s="1">
        <f t="shared" si="35"/>
        <v>16</v>
      </c>
      <c r="P65" s="1">
        <f t="shared" si="36"/>
        <v>9</v>
      </c>
      <c r="Q65" s="1">
        <f t="shared" si="37"/>
        <v>9</v>
      </c>
      <c r="R65" s="1">
        <f t="shared" si="38"/>
        <v>16</v>
      </c>
      <c r="S65" s="1">
        <f t="shared" si="39"/>
        <v>8</v>
      </c>
      <c r="T65" s="1">
        <f t="shared" si="40"/>
        <v>6</v>
      </c>
      <c r="U65" s="1">
        <f t="shared" si="41"/>
        <v>11</v>
      </c>
      <c r="V65" s="1">
        <f t="shared" si="42"/>
        <v>1</v>
      </c>
      <c r="W65" s="1">
        <f t="shared" si="43"/>
        <v>8</v>
      </c>
      <c r="X65" s="1">
        <f t="shared" si="44"/>
        <v>19</v>
      </c>
      <c r="Y65" s="1">
        <f t="shared" si="45"/>
        <v>11</v>
      </c>
      <c r="Z65" s="1">
        <f t="shared" si="46"/>
        <v>9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4</v>
      </c>
      <c r="AE65" s="1">
        <f t="shared" si="49"/>
        <v>2</v>
      </c>
      <c r="AF65" s="1">
        <f t="shared" si="50"/>
        <v>4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E66" s="1">
        <v>2</v>
      </c>
      <c r="F66" s="1">
        <v>6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18</v>
      </c>
      <c r="K66" s="1">
        <f t="shared" si="31"/>
        <v>5</v>
      </c>
      <c r="L66" s="1">
        <f t="shared" si="32"/>
        <v>15</v>
      </c>
      <c r="M66" s="1">
        <f t="shared" si="33"/>
        <v>1</v>
      </c>
      <c r="N66" s="1">
        <f t="shared" si="34"/>
        <v>10</v>
      </c>
      <c r="O66" s="1">
        <f t="shared" si="35"/>
        <v>16</v>
      </c>
      <c r="P66" s="1">
        <f t="shared" si="36"/>
        <v>9</v>
      </c>
      <c r="Q66" s="1">
        <f t="shared" si="37"/>
        <v>9</v>
      </c>
      <c r="R66" s="1">
        <f t="shared" si="38"/>
        <v>16</v>
      </c>
      <c r="S66" s="1">
        <f t="shared" si="39"/>
        <v>9</v>
      </c>
      <c r="T66" s="1">
        <f t="shared" si="40"/>
        <v>6</v>
      </c>
      <c r="U66" s="1">
        <f t="shared" si="41"/>
        <v>11</v>
      </c>
      <c r="V66" s="1">
        <f t="shared" si="42"/>
        <v>1</v>
      </c>
      <c r="W66" s="1">
        <f t="shared" si="43"/>
        <v>8</v>
      </c>
      <c r="X66" s="1">
        <f t="shared" si="44"/>
        <v>19</v>
      </c>
      <c r="Y66" s="1">
        <f t="shared" si="45"/>
        <v>11</v>
      </c>
      <c r="Z66" s="1">
        <f t="shared" si="46"/>
        <v>9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E67" s="1">
        <v>4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10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9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1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9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3</v>
      </c>
      <c r="AF67" s="1">
        <f t="shared" si="50"/>
        <v>3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E68" s="1">
        <v>7</v>
      </c>
      <c r="F68" s="1">
        <v>2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18</v>
      </c>
      <c r="K68" s="1">
        <f t="shared" si="55"/>
        <v>5</v>
      </c>
      <c r="L68" s="1">
        <f t="shared" si="56"/>
        <v>15</v>
      </c>
      <c r="M68" s="1">
        <f t="shared" si="57"/>
        <v>1</v>
      </c>
      <c r="N68" s="1">
        <f t="shared" si="58"/>
        <v>10</v>
      </c>
      <c r="O68" s="1">
        <f t="shared" si="59"/>
        <v>16</v>
      </c>
      <c r="P68" s="1">
        <f t="shared" si="60"/>
        <v>9</v>
      </c>
      <c r="Q68" s="1">
        <f t="shared" si="61"/>
        <v>9</v>
      </c>
      <c r="R68" s="1">
        <f t="shared" si="62"/>
        <v>18</v>
      </c>
      <c r="S68" s="1">
        <f t="shared" si="63"/>
        <v>9</v>
      </c>
      <c r="T68" s="1">
        <f t="shared" si="64"/>
        <v>6</v>
      </c>
      <c r="U68" s="1">
        <f t="shared" si="65"/>
        <v>11</v>
      </c>
      <c r="V68" s="1">
        <f t="shared" si="66"/>
        <v>1</v>
      </c>
      <c r="W68" s="1">
        <f t="shared" si="67"/>
        <v>8</v>
      </c>
      <c r="X68" s="1">
        <f t="shared" si="68"/>
        <v>19</v>
      </c>
      <c r="Y68" s="1">
        <f t="shared" si="69"/>
        <v>11</v>
      </c>
      <c r="Z68" s="1">
        <f t="shared" si="70"/>
        <v>9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3</v>
      </c>
      <c r="AF68" s="1">
        <f t="shared" si="50"/>
        <v>3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E69" s="1">
        <v>5</v>
      </c>
      <c r="F69" s="1">
        <v>6</v>
      </c>
      <c r="G69" s="1" t="s">
        <v>84</v>
      </c>
      <c r="H69" s="1" t="s">
        <v>83</v>
      </c>
      <c r="I69" s="1">
        <f t="shared" si="53"/>
        <v>34</v>
      </c>
      <c r="J69" s="1">
        <f t="shared" si="54"/>
        <v>18</v>
      </c>
      <c r="K69" s="1">
        <f t="shared" si="55"/>
        <v>5</v>
      </c>
      <c r="L69" s="1">
        <f t="shared" si="56"/>
        <v>16</v>
      </c>
      <c r="M69" s="1">
        <f t="shared" si="57"/>
        <v>1</v>
      </c>
      <c r="N69" s="1">
        <f t="shared" si="58"/>
        <v>10</v>
      </c>
      <c r="O69" s="1">
        <f t="shared" si="59"/>
        <v>16</v>
      </c>
      <c r="P69" s="1">
        <f t="shared" si="60"/>
        <v>9</v>
      </c>
      <c r="Q69" s="1">
        <f t="shared" si="61"/>
        <v>9</v>
      </c>
      <c r="R69" s="1">
        <f t="shared" si="62"/>
        <v>18</v>
      </c>
      <c r="S69" s="1">
        <f t="shared" si="63"/>
        <v>9</v>
      </c>
      <c r="T69" s="1">
        <f t="shared" si="64"/>
        <v>7</v>
      </c>
      <c r="U69" s="1">
        <f t="shared" si="65"/>
        <v>11</v>
      </c>
      <c r="V69" s="1">
        <f t="shared" si="66"/>
        <v>1</v>
      </c>
      <c r="W69" s="1">
        <f t="shared" si="67"/>
        <v>9</v>
      </c>
      <c r="X69" s="1">
        <f t="shared" si="68"/>
        <v>19</v>
      </c>
      <c r="Y69" s="1">
        <f t="shared" si="69"/>
        <v>11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E70" s="1">
        <v>5</v>
      </c>
      <c r="F70" s="1">
        <v>4</v>
      </c>
      <c r="G70" s="1" t="s">
        <v>84</v>
      </c>
      <c r="H70" s="1" t="s">
        <v>84</v>
      </c>
      <c r="I70" s="1">
        <f t="shared" si="53"/>
        <v>35</v>
      </c>
      <c r="J70" s="1">
        <f t="shared" si="54"/>
        <v>18</v>
      </c>
      <c r="K70" s="1">
        <f t="shared" si="55"/>
        <v>6</v>
      </c>
      <c r="L70" s="1">
        <f t="shared" si="56"/>
        <v>16</v>
      </c>
      <c r="M70" s="1">
        <f t="shared" si="57"/>
        <v>2</v>
      </c>
      <c r="N70" s="1">
        <f t="shared" si="58"/>
        <v>10</v>
      </c>
      <c r="O70" s="1">
        <f t="shared" si="59"/>
        <v>17</v>
      </c>
      <c r="P70" s="1">
        <f t="shared" si="60"/>
        <v>9</v>
      </c>
      <c r="Q70" s="1">
        <f t="shared" si="61"/>
        <v>9</v>
      </c>
      <c r="R70" s="1">
        <f t="shared" si="62"/>
        <v>18</v>
      </c>
      <c r="S70" s="1">
        <f t="shared" si="63"/>
        <v>9</v>
      </c>
      <c r="T70" s="1">
        <f t="shared" si="64"/>
        <v>7</v>
      </c>
      <c r="U70" s="1">
        <f t="shared" si="65"/>
        <v>11</v>
      </c>
      <c r="V70" s="1">
        <f t="shared" si="66"/>
        <v>1</v>
      </c>
      <c r="W70" s="1">
        <f t="shared" si="67"/>
        <v>9</v>
      </c>
      <c r="X70" s="1">
        <f t="shared" si="68"/>
        <v>19</v>
      </c>
      <c r="Y70" s="1">
        <f t="shared" si="69"/>
        <v>11</v>
      </c>
      <c r="Z70" s="1">
        <f t="shared" si="70"/>
        <v>10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E71" s="1">
        <v>1</v>
      </c>
      <c r="F71" s="1">
        <v>5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19</v>
      </c>
      <c r="K71" s="1">
        <f t="shared" si="55"/>
        <v>6</v>
      </c>
      <c r="L71" s="1">
        <f t="shared" si="56"/>
        <v>16</v>
      </c>
      <c r="M71" s="1">
        <f t="shared" si="57"/>
        <v>2</v>
      </c>
      <c r="N71" s="1">
        <f t="shared" si="58"/>
        <v>10</v>
      </c>
      <c r="O71" s="1">
        <f t="shared" si="59"/>
        <v>17</v>
      </c>
      <c r="P71" s="1">
        <f t="shared" si="60"/>
        <v>10</v>
      </c>
      <c r="Q71" s="1">
        <f t="shared" si="61"/>
        <v>9</v>
      </c>
      <c r="R71" s="1">
        <f t="shared" si="62"/>
        <v>18</v>
      </c>
      <c r="S71" s="1">
        <f t="shared" si="63"/>
        <v>9</v>
      </c>
      <c r="T71" s="1">
        <f t="shared" si="64"/>
        <v>7</v>
      </c>
      <c r="U71" s="1">
        <f t="shared" si="65"/>
        <v>11</v>
      </c>
      <c r="V71" s="1">
        <f t="shared" si="66"/>
        <v>2</v>
      </c>
      <c r="W71" s="1">
        <f t="shared" si="67"/>
        <v>9</v>
      </c>
      <c r="X71" s="1">
        <f t="shared" si="68"/>
        <v>19</v>
      </c>
      <c r="Y71" s="1">
        <f t="shared" si="69"/>
        <v>12</v>
      </c>
      <c r="Z71" s="1">
        <f t="shared" si="70"/>
        <v>10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E72" s="1">
        <v>2</v>
      </c>
      <c r="F72" s="1">
        <v>6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20</v>
      </c>
      <c r="K72" s="1">
        <f t="shared" si="55"/>
        <v>6</v>
      </c>
      <c r="L72" s="1">
        <f t="shared" si="56"/>
        <v>16</v>
      </c>
      <c r="M72" s="1">
        <f t="shared" si="57"/>
        <v>2</v>
      </c>
      <c r="N72" s="1">
        <f t="shared" si="58"/>
        <v>10</v>
      </c>
      <c r="O72" s="1">
        <f t="shared" si="59"/>
        <v>17</v>
      </c>
      <c r="P72" s="1">
        <f t="shared" si="60"/>
        <v>11</v>
      </c>
      <c r="Q72" s="1">
        <f t="shared" si="61"/>
        <v>9</v>
      </c>
      <c r="R72" s="1">
        <f t="shared" si="62"/>
        <v>18</v>
      </c>
      <c r="S72" s="1">
        <f t="shared" si="63"/>
        <v>9</v>
      </c>
      <c r="T72" s="1">
        <f t="shared" si="64"/>
        <v>7</v>
      </c>
      <c r="U72" s="1">
        <f t="shared" si="65"/>
        <v>11</v>
      </c>
      <c r="V72" s="1">
        <f t="shared" si="66"/>
        <v>2</v>
      </c>
      <c r="W72" s="1">
        <f t="shared" si="67"/>
        <v>9</v>
      </c>
      <c r="X72" s="1">
        <f t="shared" si="68"/>
        <v>19</v>
      </c>
      <c r="Y72" s="1">
        <f t="shared" si="69"/>
        <v>12</v>
      </c>
      <c r="Z72" s="1">
        <f t="shared" si="70"/>
        <v>10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4</v>
      </c>
      <c r="AE72" s="1">
        <f t="shared" si="49"/>
        <v>3</v>
      </c>
      <c r="AF72" s="1">
        <f t="shared" si="50"/>
        <v>3</v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E73" s="1">
        <v>4</v>
      </c>
      <c r="F73" s="1">
        <v>3</v>
      </c>
      <c r="G73" s="1" t="s">
        <v>84</v>
      </c>
      <c r="H73" s="1" t="s">
        <v>84</v>
      </c>
      <c r="I73" s="1">
        <f t="shared" si="53"/>
        <v>36</v>
      </c>
      <c r="J73" s="1">
        <f t="shared" si="54"/>
        <v>20</v>
      </c>
      <c r="K73" s="1">
        <f t="shared" si="55"/>
        <v>7</v>
      </c>
      <c r="L73" s="1">
        <f t="shared" si="56"/>
        <v>16</v>
      </c>
      <c r="M73" s="1">
        <f t="shared" si="57"/>
        <v>3</v>
      </c>
      <c r="N73" s="1">
        <f t="shared" si="58"/>
        <v>10</v>
      </c>
      <c r="O73" s="1">
        <f t="shared" si="59"/>
        <v>17</v>
      </c>
      <c r="P73" s="1">
        <f t="shared" si="60"/>
        <v>11</v>
      </c>
      <c r="Q73" s="1">
        <f t="shared" si="61"/>
        <v>9</v>
      </c>
      <c r="R73" s="1">
        <f t="shared" si="62"/>
        <v>19</v>
      </c>
      <c r="S73" s="1">
        <f t="shared" si="63"/>
        <v>9</v>
      </c>
      <c r="T73" s="1">
        <f t="shared" si="64"/>
        <v>7</v>
      </c>
      <c r="U73" s="1">
        <f t="shared" si="65"/>
        <v>11</v>
      </c>
      <c r="V73" s="1">
        <f t="shared" si="66"/>
        <v>2</v>
      </c>
      <c r="W73" s="1">
        <f t="shared" si="67"/>
        <v>9</v>
      </c>
      <c r="X73" s="1">
        <f t="shared" si="68"/>
        <v>20</v>
      </c>
      <c r="Y73" s="1">
        <f t="shared" si="69"/>
        <v>12</v>
      </c>
      <c r="Z73" s="1">
        <f t="shared" si="70"/>
        <v>10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3</v>
      </c>
      <c r="AF73" s="1">
        <f t="shared" si="50"/>
        <v>2</v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20</v>
      </c>
      <c r="K84" s="1">
        <f t="shared" si="75"/>
        <v>7</v>
      </c>
      <c r="L84" s="1">
        <f t="shared" si="75"/>
        <v>16</v>
      </c>
      <c r="M84" s="1">
        <f t="shared" si="75"/>
        <v>3</v>
      </c>
      <c r="N84" s="1">
        <f t="shared" si="75"/>
        <v>10</v>
      </c>
      <c r="O84" s="1">
        <f t="shared" ref="O84:Z84" si="76">IF(O2="","",MAX(O2:O83))</f>
        <v>17</v>
      </c>
      <c r="P84" s="1">
        <f t="shared" si="76"/>
        <v>11</v>
      </c>
      <c r="Q84" s="1">
        <f t="shared" si="76"/>
        <v>9</v>
      </c>
      <c r="R84" s="1">
        <f t="shared" si="76"/>
        <v>19</v>
      </c>
      <c r="S84" s="1">
        <f t="shared" si="76"/>
        <v>9</v>
      </c>
      <c r="T84" s="1">
        <f t="shared" si="76"/>
        <v>7</v>
      </c>
      <c r="U84" s="1">
        <f t="shared" si="76"/>
        <v>11</v>
      </c>
      <c r="V84" s="1">
        <f t="shared" si="76"/>
        <v>2</v>
      </c>
      <c r="W84" s="1">
        <f t="shared" si="76"/>
        <v>9</v>
      </c>
      <c r="X84" s="1">
        <f t="shared" si="76"/>
        <v>20</v>
      </c>
      <c r="Y84" s="1">
        <f t="shared" si="76"/>
        <v>12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247</v>
      </c>
      <c r="F85" s="1">
        <f>SUM(F2:F83)</f>
        <v>228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17-11-9</v>
      </c>
      <c r="R85" s="1" t="str">
        <f>IF(R84="","0-0-0",CONCATENATE(R84,"-",S84,"-",T84))</f>
        <v>19-9-7</v>
      </c>
      <c r="U85" s="1" t="str">
        <f>IF(U84="","0-0-0",CONCATENATE(U84,"-",V84,"-",W84))</f>
        <v>11-2-9</v>
      </c>
      <c r="X85" s="1" t="str">
        <f>IF(X84="","0-0-0",CONCATENATE(X84,"-",Y84,"-",Z84))</f>
        <v>20-12-10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72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E62" s="1">
        <v>1</v>
      </c>
      <c r="F62" s="1">
        <v>2</v>
      </c>
      <c r="G62" s="1" t="s">
        <v>84</v>
      </c>
      <c r="H62" s="1" t="s">
        <v>83</v>
      </c>
      <c r="I62" s="1">
        <f t="shared" si="29"/>
        <v>30</v>
      </c>
      <c r="J62" s="1">
        <f t="shared" si="30"/>
        <v>25</v>
      </c>
      <c r="K62" s="1">
        <f t="shared" si="31"/>
        <v>12</v>
      </c>
      <c r="L62" s="1">
        <f t="shared" si="32"/>
        <v>6</v>
      </c>
      <c r="M62" s="1">
        <f t="shared" si="33"/>
        <v>2</v>
      </c>
      <c r="N62" s="1">
        <f t="shared" si="34"/>
        <v>1</v>
      </c>
      <c r="O62" s="1">
        <f t="shared" si="35"/>
        <v>17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15</v>
      </c>
      <c r="T62" s="1">
        <f t="shared" si="40"/>
        <v>1</v>
      </c>
      <c r="U62" s="1">
        <f t="shared" si="41"/>
        <v>9</v>
      </c>
      <c r="V62" s="1">
        <f t="shared" si="42"/>
        <v>9</v>
      </c>
      <c r="W62" s="1">
        <f t="shared" si="43"/>
        <v>3</v>
      </c>
      <c r="X62" s="1">
        <f t="shared" si="44"/>
        <v>18</v>
      </c>
      <c r="Y62" s="1">
        <f t="shared" si="45"/>
        <v>15</v>
      </c>
      <c r="Z62" s="1">
        <f t="shared" si="46"/>
        <v>4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3</v>
      </c>
      <c r="AE62" s="1">
        <f t="shared" si="49"/>
        <v>4</v>
      </c>
      <c r="AF62" s="1">
        <f t="shared" si="50"/>
        <v>3</v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26</v>
      </c>
      <c r="K63" s="1">
        <f t="shared" si="31"/>
        <v>12</v>
      </c>
      <c r="L63" s="1">
        <f t="shared" si="32"/>
        <v>6</v>
      </c>
      <c r="M63" s="1">
        <f t="shared" si="33"/>
        <v>2</v>
      </c>
      <c r="N63" s="1">
        <f t="shared" si="34"/>
        <v>1</v>
      </c>
      <c r="O63" s="1">
        <f t="shared" si="35"/>
        <v>17</v>
      </c>
      <c r="P63" s="1">
        <f t="shared" si="36"/>
        <v>10</v>
      </c>
      <c r="Q63" s="1">
        <f t="shared" si="37"/>
        <v>5</v>
      </c>
      <c r="R63" s="1">
        <f t="shared" si="38"/>
        <v>13</v>
      </c>
      <c r="S63" s="1">
        <f t="shared" si="39"/>
        <v>16</v>
      </c>
      <c r="T63" s="1">
        <f t="shared" si="40"/>
        <v>1</v>
      </c>
      <c r="U63" s="1">
        <f t="shared" si="41"/>
        <v>9</v>
      </c>
      <c r="V63" s="1">
        <f t="shared" si="42"/>
        <v>9</v>
      </c>
      <c r="W63" s="1">
        <f t="shared" si="43"/>
        <v>3</v>
      </c>
      <c r="X63" s="1">
        <f t="shared" si="44"/>
        <v>18</v>
      </c>
      <c r="Y63" s="1">
        <f t="shared" si="45"/>
        <v>15</v>
      </c>
      <c r="Z63" s="1">
        <f t="shared" si="46"/>
        <v>4</v>
      </c>
      <c r="AA63" s="1" t="str">
        <f t="shared" si="27"/>
        <v>L</v>
      </c>
      <c r="AB63" s="1">
        <f t="shared" si="47"/>
        <v>3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26</v>
      </c>
      <c r="K64" s="1">
        <f t="shared" si="31"/>
        <v>12</v>
      </c>
      <c r="L64" s="1">
        <f t="shared" si="32"/>
        <v>6</v>
      </c>
      <c r="M64" s="1">
        <f t="shared" si="33"/>
        <v>2</v>
      </c>
      <c r="N64" s="1">
        <f t="shared" si="34"/>
        <v>1</v>
      </c>
      <c r="O64" s="1">
        <f t="shared" si="35"/>
        <v>17</v>
      </c>
      <c r="P64" s="1">
        <f t="shared" si="36"/>
        <v>10</v>
      </c>
      <c r="Q64" s="1">
        <f t="shared" si="37"/>
        <v>5</v>
      </c>
      <c r="R64" s="1">
        <f t="shared" si="38"/>
        <v>14</v>
      </c>
      <c r="S64" s="1">
        <f t="shared" si="39"/>
        <v>16</v>
      </c>
      <c r="T64" s="1">
        <f t="shared" si="40"/>
        <v>1</v>
      </c>
      <c r="U64" s="1">
        <f t="shared" si="41"/>
        <v>9</v>
      </c>
      <c r="V64" s="1">
        <f t="shared" si="42"/>
        <v>9</v>
      </c>
      <c r="W64" s="1">
        <f t="shared" si="43"/>
        <v>3</v>
      </c>
      <c r="X64" s="1">
        <f t="shared" si="44"/>
        <v>18</v>
      </c>
      <c r="Y64" s="1">
        <f t="shared" si="45"/>
        <v>15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26</v>
      </c>
      <c r="K65" s="1">
        <f t="shared" si="31"/>
        <v>12</v>
      </c>
      <c r="L65" s="1">
        <f t="shared" si="32"/>
        <v>6</v>
      </c>
      <c r="M65" s="1">
        <f t="shared" si="33"/>
        <v>2</v>
      </c>
      <c r="N65" s="1">
        <f t="shared" si="34"/>
        <v>1</v>
      </c>
      <c r="O65" s="1">
        <f t="shared" si="35"/>
        <v>17</v>
      </c>
      <c r="P65" s="1">
        <f t="shared" si="36"/>
        <v>10</v>
      </c>
      <c r="Q65" s="1">
        <f t="shared" si="37"/>
        <v>5</v>
      </c>
      <c r="R65" s="1">
        <f t="shared" si="38"/>
        <v>15</v>
      </c>
      <c r="S65" s="1">
        <f t="shared" si="39"/>
        <v>16</v>
      </c>
      <c r="T65" s="1">
        <f t="shared" si="40"/>
        <v>1</v>
      </c>
      <c r="U65" s="1">
        <f t="shared" si="41"/>
        <v>9</v>
      </c>
      <c r="V65" s="1">
        <f t="shared" si="42"/>
        <v>9</v>
      </c>
      <c r="W65" s="1">
        <f t="shared" si="43"/>
        <v>3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5</v>
      </c>
      <c r="AE65" s="1">
        <f t="shared" si="49"/>
        <v>3</v>
      </c>
      <c r="AF65" s="1">
        <f t="shared" si="50"/>
        <v>2</v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E66" s="1">
        <v>4</v>
      </c>
      <c r="F66" s="1">
        <v>7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27</v>
      </c>
      <c r="K66" s="1">
        <f t="shared" si="31"/>
        <v>12</v>
      </c>
      <c r="L66" s="1">
        <f t="shared" si="32"/>
        <v>6</v>
      </c>
      <c r="M66" s="1">
        <f t="shared" si="33"/>
        <v>2</v>
      </c>
      <c r="N66" s="1">
        <f t="shared" si="34"/>
        <v>1</v>
      </c>
      <c r="O66" s="1">
        <f t="shared" si="35"/>
        <v>17</v>
      </c>
      <c r="P66" s="1">
        <f t="shared" si="36"/>
        <v>10</v>
      </c>
      <c r="Q66" s="1">
        <f t="shared" si="37"/>
        <v>5</v>
      </c>
      <c r="R66" s="1">
        <f t="shared" si="38"/>
        <v>15</v>
      </c>
      <c r="S66" s="1">
        <f t="shared" si="39"/>
        <v>17</v>
      </c>
      <c r="T66" s="1">
        <f t="shared" si="40"/>
        <v>1</v>
      </c>
      <c r="U66" s="1">
        <f t="shared" si="41"/>
        <v>9</v>
      </c>
      <c r="V66" s="1">
        <f t="shared" si="42"/>
        <v>9</v>
      </c>
      <c r="W66" s="1">
        <f t="shared" si="43"/>
        <v>3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E67" s="1">
        <v>3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12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18</v>
      </c>
      <c r="T67" s="1">
        <f t="shared" ref="T67:T83" si="64">IF(E67="","",IF(AND(C67=$AL$2,F67&gt;E67,OR(G67=$AK$1,H67=$AK$1)), T66+1, T66))</f>
        <v>1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E68" s="1">
        <v>0</v>
      </c>
      <c r="F68" s="1">
        <v>5</v>
      </c>
      <c r="G68" s="1" t="s">
        <v>83</v>
      </c>
      <c r="H68" s="1" t="s">
        <v>83</v>
      </c>
      <c r="I68" s="1">
        <f t="shared" si="53"/>
        <v>32</v>
      </c>
      <c r="J68" s="1">
        <f t="shared" si="54"/>
        <v>29</v>
      </c>
      <c r="K68" s="1">
        <f t="shared" si="55"/>
        <v>12</v>
      </c>
      <c r="L68" s="1">
        <f t="shared" si="56"/>
        <v>6</v>
      </c>
      <c r="M68" s="1">
        <f t="shared" si="57"/>
        <v>2</v>
      </c>
      <c r="N68" s="1">
        <f t="shared" si="58"/>
        <v>1</v>
      </c>
      <c r="O68" s="1">
        <f t="shared" si="59"/>
        <v>17</v>
      </c>
      <c r="P68" s="1">
        <f t="shared" si="60"/>
        <v>11</v>
      </c>
      <c r="Q68" s="1">
        <f t="shared" si="61"/>
        <v>5</v>
      </c>
      <c r="R68" s="1">
        <f t="shared" si="62"/>
        <v>15</v>
      </c>
      <c r="S68" s="1">
        <f t="shared" si="63"/>
        <v>18</v>
      </c>
      <c r="T68" s="1">
        <f t="shared" si="64"/>
        <v>1</v>
      </c>
      <c r="U68" s="1">
        <f t="shared" si="65"/>
        <v>9</v>
      </c>
      <c r="V68" s="1">
        <f t="shared" si="66"/>
        <v>10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3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E69" s="1">
        <v>1</v>
      </c>
      <c r="F69" s="1">
        <v>4</v>
      </c>
      <c r="G69" s="1" t="s">
        <v>83</v>
      </c>
      <c r="H69" s="1" t="s">
        <v>83</v>
      </c>
      <c r="I69" s="1">
        <f t="shared" si="53"/>
        <v>32</v>
      </c>
      <c r="J69" s="1">
        <f t="shared" si="54"/>
        <v>30</v>
      </c>
      <c r="K69" s="1">
        <f t="shared" si="55"/>
        <v>12</v>
      </c>
      <c r="L69" s="1">
        <f t="shared" si="56"/>
        <v>6</v>
      </c>
      <c r="M69" s="1">
        <f t="shared" si="57"/>
        <v>2</v>
      </c>
      <c r="N69" s="1">
        <f t="shared" si="58"/>
        <v>1</v>
      </c>
      <c r="O69" s="1">
        <f t="shared" si="59"/>
        <v>17</v>
      </c>
      <c r="P69" s="1">
        <f t="shared" si="60"/>
        <v>12</v>
      </c>
      <c r="Q69" s="1">
        <f t="shared" si="61"/>
        <v>5</v>
      </c>
      <c r="R69" s="1">
        <f t="shared" si="62"/>
        <v>15</v>
      </c>
      <c r="S69" s="1">
        <f t="shared" si="63"/>
        <v>18</v>
      </c>
      <c r="T69" s="1">
        <f t="shared" si="64"/>
        <v>1</v>
      </c>
      <c r="U69" s="1">
        <f t="shared" si="65"/>
        <v>9</v>
      </c>
      <c r="V69" s="1">
        <f t="shared" si="66"/>
        <v>10</v>
      </c>
      <c r="W69" s="1">
        <f t="shared" si="67"/>
        <v>3</v>
      </c>
      <c r="X69" s="1">
        <f t="shared" si="68"/>
        <v>18</v>
      </c>
      <c r="Y69" s="1">
        <f t="shared" si="69"/>
        <v>16</v>
      </c>
      <c r="Z69" s="1">
        <f t="shared" si="70"/>
        <v>4</v>
      </c>
      <c r="AA69" s="1" t="str">
        <f t="shared" si="51"/>
        <v>L</v>
      </c>
      <c r="AB69" s="1">
        <f t="shared" si="71"/>
        <v>4</v>
      </c>
      <c r="AC69" s="1" t="str">
        <f t="shared" si="52"/>
        <v>L</v>
      </c>
      <c r="AD69" s="1">
        <f t="shared" si="48"/>
        <v>3</v>
      </c>
      <c r="AE69" s="1">
        <f t="shared" si="49"/>
        <v>5</v>
      </c>
      <c r="AF69" s="1">
        <f t="shared" si="50"/>
        <v>2</v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31</v>
      </c>
      <c r="K70" s="1">
        <f t="shared" si="55"/>
        <v>12</v>
      </c>
      <c r="L70" s="1">
        <f t="shared" si="56"/>
        <v>6</v>
      </c>
      <c r="M70" s="1">
        <f t="shared" si="57"/>
        <v>2</v>
      </c>
      <c r="N70" s="1">
        <f t="shared" si="58"/>
        <v>1</v>
      </c>
      <c r="O70" s="1">
        <f t="shared" si="59"/>
        <v>17</v>
      </c>
      <c r="P70" s="1">
        <f t="shared" si="60"/>
        <v>12</v>
      </c>
      <c r="Q70" s="1">
        <f t="shared" si="61"/>
        <v>5</v>
      </c>
      <c r="R70" s="1">
        <f t="shared" si="62"/>
        <v>15</v>
      </c>
      <c r="S70" s="1">
        <f t="shared" si="63"/>
        <v>19</v>
      </c>
      <c r="T70" s="1">
        <f t="shared" si="64"/>
        <v>1</v>
      </c>
      <c r="U70" s="1">
        <f t="shared" si="65"/>
        <v>9</v>
      </c>
      <c r="V70" s="1">
        <f t="shared" si="66"/>
        <v>10</v>
      </c>
      <c r="W70" s="1">
        <f t="shared" si="67"/>
        <v>3</v>
      </c>
      <c r="X70" s="1">
        <f t="shared" si="68"/>
        <v>18</v>
      </c>
      <c r="Y70" s="1">
        <f t="shared" si="69"/>
        <v>17</v>
      </c>
      <c r="Z70" s="1">
        <f t="shared" si="70"/>
        <v>4</v>
      </c>
      <c r="AA70" s="1" t="str">
        <f t="shared" si="51"/>
        <v>L</v>
      </c>
      <c r="AB70" s="1">
        <f t="shared" si="71"/>
        <v>5</v>
      </c>
      <c r="AC70" s="1" t="str">
        <f t="shared" si="52"/>
        <v>L</v>
      </c>
      <c r="AD70" s="1">
        <f t="shared" si="48"/>
        <v>2</v>
      </c>
      <c r="AE70" s="1">
        <f t="shared" si="49"/>
        <v>6</v>
      </c>
      <c r="AF70" s="1">
        <f t="shared" si="50"/>
        <v>2</v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E71" s="1">
        <v>1</v>
      </c>
      <c r="F71" s="1">
        <v>2</v>
      </c>
      <c r="G71" s="1" t="s">
        <v>84</v>
      </c>
      <c r="H71" s="1" t="s">
        <v>83</v>
      </c>
      <c r="I71" s="1">
        <f t="shared" si="53"/>
        <v>32</v>
      </c>
      <c r="J71" s="1">
        <f t="shared" si="54"/>
        <v>31</v>
      </c>
      <c r="K71" s="1">
        <f t="shared" si="55"/>
        <v>12</v>
      </c>
      <c r="L71" s="1">
        <f t="shared" si="56"/>
        <v>7</v>
      </c>
      <c r="M71" s="1">
        <f t="shared" si="57"/>
        <v>2</v>
      </c>
      <c r="N71" s="1">
        <f t="shared" si="58"/>
        <v>1</v>
      </c>
      <c r="O71" s="1">
        <f t="shared" si="59"/>
        <v>17</v>
      </c>
      <c r="P71" s="1">
        <f t="shared" si="60"/>
        <v>12</v>
      </c>
      <c r="Q71" s="1">
        <f t="shared" si="61"/>
        <v>5</v>
      </c>
      <c r="R71" s="1">
        <f t="shared" si="62"/>
        <v>15</v>
      </c>
      <c r="S71" s="1">
        <f t="shared" si="63"/>
        <v>19</v>
      </c>
      <c r="T71" s="1">
        <f t="shared" si="64"/>
        <v>2</v>
      </c>
      <c r="U71" s="1">
        <f t="shared" si="65"/>
        <v>9</v>
      </c>
      <c r="V71" s="1">
        <f t="shared" si="66"/>
        <v>10</v>
      </c>
      <c r="W71" s="1">
        <f t="shared" si="67"/>
        <v>3</v>
      </c>
      <c r="X71" s="1">
        <f t="shared" si="68"/>
        <v>18</v>
      </c>
      <c r="Y71" s="1">
        <f t="shared" si="69"/>
        <v>17</v>
      </c>
      <c r="Z71" s="1">
        <f t="shared" si="70"/>
        <v>5</v>
      </c>
      <c r="AA71" s="1" t="str">
        <f t="shared" si="51"/>
        <v>L</v>
      </c>
      <c r="AB71" s="1">
        <f t="shared" si="71"/>
        <v>6</v>
      </c>
      <c r="AC71" s="1" t="str">
        <f t="shared" si="52"/>
        <v>OTL</v>
      </c>
      <c r="AD71" s="1">
        <f t="shared" si="48"/>
        <v>2</v>
      </c>
      <c r="AE71" s="1">
        <f t="shared" si="49"/>
        <v>6</v>
      </c>
      <c r="AF71" s="1">
        <f t="shared" si="50"/>
        <v>2</v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31</v>
      </c>
      <c r="K84" s="1">
        <f t="shared" si="75"/>
        <v>12</v>
      </c>
      <c r="L84" s="1">
        <f t="shared" si="75"/>
        <v>7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12</v>
      </c>
      <c r="Q84" s="1">
        <f t="shared" si="76"/>
        <v>5</v>
      </c>
      <c r="R84" s="1">
        <f t="shared" si="76"/>
        <v>15</v>
      </c>
      <c r="S84" s="1">
        <f t="shared" si="76"/>
        <v>19</v>
      </c>
      <c r="T84" s="1">
        <f t="shared" si="76"/>
        <v>2</v>
      </c>
      <c r="U84" s="1">
        <f t="shared" si="76"/>
        <v>9</v>
      </c>
      <c r="V84" s="1">
        <f t="shared" si="76"/>
        <v>10</v>
      </c>
      <c r="W84" s="1">
        <f t="shared" si="76"/>
        <v>3</v>
      </c>
      <c r="X84" s="1">
        <f t="shared" si="76"/>
        <v>18</v>
      </c>
      <c r="Y84" s="1">
        <f t="shared" si="76"/>
        <v>17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212</v>
      </c>
      <c r="F85" s="1">
        <f>SUM(F2:F83)</f>
        <v>251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17-12-5</v>
      </c>
      <c r="R85" s="1" t="str">
        <f>IF(R84="","0-0-0",CONCATENATE(R84,"-",S84,"-",T84))</f>
        <v>15-19-2</v>
      </c>
      <c r="U85" s="1" t="str">
        <f>IF(U84="","0-0-0",CONCATENATE(U84,"-",V84,"-",W84))</f>
        <v>9-10-3</v>
      </c>
      <c r="X85" s="1" t="str">
        <f>IF(X84="","0-0-0",CONCATENATE(X84,"-",Y84,"-",Z84))</f>
        <v>18-17-5</v>
      </c>
      <c r="AA85" s="1" t="str">
        <f>IF(AA84="","0-0",CONCATENATE(AA84,AB84))</f>
        <v>L6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E63" s="1">
        <v>4</v>
      </c>
      <c r="F63" s="1">
        <v>7</v>
      </c>
      <c r="G63" s="1" t="s">
        <v>83</v>
      </c>
      <c r="H63" s="1" t="s">
        <v>83</v>
      </c>
      <c r="I63" s="1">
        <f t="shared" si="29"/>
        <v>29</v>
      </c>
      <c r="J63" s="1">
        <f t="shared" si="30"/>
        <v>24</v>
      </c>
      <c r="K63" s="1">
        <f t="shared" si="31"/>
        <v>6</v>
      </c>
      <c r="L63" s="1">
        <f t="shared" si="32"/>
        <v>9</v>
      </c>
      <c r="M63" s="1">
        <f t="shared" si="33"/>
        <v>1</v>
      </c>
      <c r="N63" s="1">
        <f t="shared" si="34"/>
        <v>4</v>
      </c>
      <c r="O63" s="1">
        <f t="shared" si="35"/>
        <v>16</v>
      </c>
      <c r="P63" s="1">
        <f t="shared" si="36"/>
        <v>11</v>
      </c>
      <c r="Q63" s="1">
        <f t="shared" si="37"/>
        <v>5</v>
      </c>
      <c r="R63" s="1">
        <f t="shared" si="38"/>
        <v>13</v>
      </c>
      <c r="S63" s="1">
        <f t="shared" si="39"/>
        <v>13</v>
      </c>
      <c r="T63" s="1">
        <f t="shared" si="40"/>
        <v>4</v>
      </c>
      <c r="U63" s="1">
        <f t="shared" si="41"/>
        <v>13</v>
      </c>
      <c r="V63" s="1">
        <f t="shared" si="42"/>
        <v>6</v>
      </c>
      <c r="W63" s="1">
        <f t="shared" si="43"/>
        <v>1</v>
      </c>
      <c r="X63" s="1">
        <f t="shared" si="44"/>
        <v>19</v>
      </c>
      <c r="Y63" s="1">
        <f t="shared" si="45"/>
        <v>15</v>
      </c>
      <c r="Z63" s="1">
        <f t="shared" si="46"/>
        <v>2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25</v>
      </c>
      <c r="K64" s="1">
        <f t="shared" si="31"/>
        <v>6</v>
      </c>
      <c r="L64" s="1">
        <f t="shared" si="32"/>
        <v>9</v>
      </c>
      <c r="M64" s="1">
        <f t="shared" si="33"/>
        <v>1</v>
      </c>
      <c r="N64" s="1">
        <f t="shared" si="34"/>
        <v>4</v>
      </c>
      <c r="O64" s="1">
        <f t="shared" si="35"/>
        <v>16</v>
      </c>
      <c r="P64" s="1">
        <f t="shared" si="36"/>
        <v>12</v>
      </c>
      <c r="Q64" s="1">
        <f t="shared" si="37"/>
        <v>5</v>
      </c>
      <c r="R64" s="1">
        <f t="shared" si="38"/>
        <v>13</v>
      </c>
      <c r="S64" s="1">
        <f t="shared" si="39"/>
        <v>13</v>
      </c>
      <c r="T64" s="1">
        <f t="shared" si="40"/>
        <v>4</v>
      </c>
      <c r="U64" s="1">
        <f t="shared" si="41"/>
        <v>13</v>
      </c>
      <c r="V64" s="1">
        <f t="shared" si="42"/>
        <v>6</v>
      </c>
      <c r="W64" s="1">
        <f t="shared" si="43"/>
        <v>1</v>
      </c>
      <c r="X64" s="1">
        <f t="shared" si="44"/>
        <v>19</v>
      </c>
      <c r="Y64" s="1">
        <f t="shared" si="45"/>
        <v>16</v>
      </c>
      <c r="Z64" s="1">
        <f t="shared" si="46"/>
        <v>2</v>
      </c>
      <c r="AA64" s="1" t="str">
        <f t="shared" si="27"/>
        <v>L</v>
      </c>
      <c r="AB64" s="1">
        <f t="shared" si="47"/>
        <v>3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E65" s="1">
        <v>1</v>
      </c>
      <c r="F65" s="1">
        <v>5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26</v>
      </c>
      <c r="K65" s="1">
        <f t="shared" si="31"/>
        <v>6</v>
      </c>
      <c r="L65" s="1">
        <f t="shared" si="32"/>
        <v>9</v>
      </c>
      <c r="M65" s="1">
        <f t="shared" si="33"/>
        <v>1</v>
      </c>
      <c r="N65" s="1">
        <f t="shared" si="34"/>
        <v>4</v>
      </c>
      <c r="O65" s="1">
        <f t="shared" si="35"/>
        <v>16</v>
      </c>
      <c r="P65" s="1">
        <f t="shared" si="36"/>
        <v>13</v>
      </c>
      <c r="Q65" s="1">
        <f t="shared" si="37"/>
        <v>5</v>
      </c>
      <c r="R65" s="1">
        <f t="shared" si="38"/>
        <v>13</v>
      </c>
      <c r="S65" s="1">
        <f t="shared" si="39"/>
        <v>13</v>
      </c>
      <c r="T65" s="1">
        <f t="shared" si="40"/>
        <v>4</v>
      </c>
      <c r="U65" s="1">
        <f t="shared" si="41"/>
        <v>13</v>
      </c>
      <c r="V65" s="1">
        <f t="shared" si="42"/>
        <v>6</v>
      </c>
      <c r="W65" s="1">
        <f t="shared" si="43"/>
        <v>1</v>
      </c>
      <c r="X65" s="1">
        <f t="shared" si="44"/>
        <v>19</v>
      </c>
      <c r="Y65" s="1">
        <f t="shared" si="45"/>
        <v>17</v>
      </c>
      <c r="Z65" s="1">
        <f t="shared" si="46"/>
        <v>2</v>
      </c>
      <c r="AA65" s="1" t="str">
        <f t="shared" si="27"/>
        <v>L</v>
      </c>
      <c r="AB65" s="1">
        <f t="shared" si="47"/>
        <v>4</v>
      </c>
      <c r="AC65" s="1" t="str">
        <f t="shared" si="28"/>
        <v>L</v>
      </c>
      <c r="AD65" s="1">
        <f t="shared" si="48"/>
        <v>3</v>
      </c>
      <c r="AE65" s="1">
        <f t="shared" si="49"/>
        <v>7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E66" s="1">
        <v>5</v>
      </c>
      <c r="F66" s="1">
        <v>2</v>
      </c>
      <c r="G66" s="1" t="s">
        <v>83</v>
      </c>
      <c r="H66" s="1" t="s">
        <v>83</v>
      </c>
      <c r="I66" s="1">
        <f t="shared" si="29"/>
        <v>30</v>
      </c>
      <c r="J66" s="1">
        <f t="shared" si="30"/>
        <v>26</v>
      </c>
      <c r="K66" s="1">
        <f t="shared" si="31"/>
        <v>6</v>
      </c>
      <c r="L66" s="1">
        <f t="shared" si="32"/>
        <v>9</v>
      </c>
      <c r="M66" s="1">
        <f t="shared" si="33"/>
        <v>1</v>
      </c>
      <c r="N66" s="1">
        <f t="shared" si="34"/>
        <v>4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14</v>
      </c>
      <c r="S66" s="1">
        <f t="shared" si="39"/>
        <v>13</v>
      </c>
      <c r="T66" s="1">
        <f t="shared" si="40"/>
        <v>4</v>
      </c>
      <c r="U66" s="1">
        <f t="shared" si="41"/>
        <v>14</v>
      </c>
      <c r="V66" s="1">
        <f t="shared" si="42"/>
        <v>6</v>
      </c>
      <c r="W66" s="1">
        <f t="shared" si="43"/>
        <v>1</v>
      </c>
      <c r="X66" s="1">
        <f t="shared" si="44"/>
        <v>20</v>
      </c>
      <c r="Y66" s="1">
        <f t="shared" si="45"/>
        <v>17</v>
      </c>
      <c r="Z66" s="1">
        <f t="shared" si="46"/>
        <v>2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20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E68" s="1">
        <v>2</v>
      </c>
      <c r="F68" s="1">
        <v>6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27</v>
      </c>
      <c r="K68" s="1">
        <f t="shared" si="55"/>
        <v>6</v>
      </c>
      <c r="L68" s="1">
        <f t="shared" si="56"/>
        <v>9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14</v>
      </c>
      <c r="Q68" s="1">
        <f t="shared" si="61"/>
        <v>5</v>
      </c>
      <c r="R68" s="1">
        <f t="shared" si="62"/>
        <v>14</v>
      </c>
      <c r="S68" s="1">
        <f t="shared" si="63"/>
        <v>13</v>
      </c>
      <c r="T68" s="1">
        <f t="shared" si="64"/>
        <v>4</v>
      </c>
      <c r="U68" s="1">
        <f t="shared" si="65"/>
        <v>14</v>
      </c>
      <c r="V68" s="1">
        <f t="shared" si="66"/>
        <v>6</v>
      </c>
      <c r="W68" s="1">
        <f t="shared" si="67"/>
        <v>1</v>
      </c>
      <c r="X68" s="1">
        <f t="shared" si="68"/>
        <v>20</v>
      </c>
      <c r="Y68" s="1">
        <f t="shared" si="69"/>
        <v>17</v>
      </c>
      <c r="Z68" s="1">
        <f t="shared" si="70"/>
        <v>2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6</v>
      </c>
      <c r="L69" s="1">
        <f t="shared" si="56"/>
        <v>9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14</v>
      </c>
      <c r="Q69" s="1">
        <f t="shared" si="61"/>
        <v>5</v>
      </c>
      <c r="R69" s="1">
        <f t="shared" si="62"/>
        <v>14</v>
      </c>
      <c r="S69" s="1">
        <f t="shared" si="63"/>
        <v>14</v>
      </c>
      <c r="T69" s="1">
        <f t="shared" si="64"/>
        <v>4</v>
      </c>
      <c r="U69" s="1">
        <f t="shared" si="65"/>
        <v>14</v>
      </c>
      <c r="V69" s="1">
        <f t="shared" si="66"/>
        <v>6</v>
      </c>
      <c r="W69" s="1">
        <f t="shared" si="67"/>
        <v>1</v>
      </c>
      <c r="X69" s="1">
        <f t="shared" si="68"/>
        <v>20</v>
      </c>
      <c r="Y69" s="1">
        <f t="shared" si="69"/>
        <v>18</v>
      </c>
      <c r="Z69" s="1">
        <f t="shared" si="70"/>
        <v>2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E70" s="1">
        <v>2</v>
      </c>
      <c r="F70" s="1">
        <v>5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29</v>
      </c>
      <c r="K70" s="1">
        <f t="shared" si="55"/>
        <v>6</v>
      </c>
      <c r="L70" s="1">
        <f t="shared" si="56"/>
        <v>9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14</v>
      </c>
      <c r="Q70" s="1">
        <f t="shared" si="61"/>
        <v>5</v>
      </c>
      <c r="R70" s="1">
        <f t="shared" si="62"/>
        <v>14</v>
      </c>
      <c r="S70" s="1">
        <f t="shared" si="63"/>
        <v>15</v>
      </c>
      <c r="T70" s="1">
        <f t="shared" si="64"/>
        <v>4</v>
      </c>
      <c r="U70" s="1">
        <f t="shared" si="65"/>
        <v>14</v>
      </c>
      <c r="V70" s="1">
        <f t="shared" si="66"/>
        <v>6</v>
      </c>
      <c r="W70" s="1">
        <f t="shared" si="67"/>
        <v>1</v>
      </c>
      <c r="X70" s="1">
        <f t="shared" si="68"/>
        <v>20</v>
      </c>
      <c r="Y70" s="1">
        <f t="shared" si="69"/>
        <v>18</v>
      </c>
      <c r="Z70" s="1">
        <f t="shared" si="70"/>
        <v>2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E71" s="1">
        <v>4</v>
      </c>
      <c r="F71" s="1">
        <v>5</v>
      </c>
      <c r="G71" s="1" t="s">
        <v>84</v>
      </c>
      <c r="H71" s="1" t="s">
        <v>84</v>
      </c>
      <c r="I71" s="1">
        <f t="shared" si="53"/>
        <v>31</v>
      </c>
      <c r="J71" s="1">
        <f t="shared" si="54"/>
        <v>29</v>
      </c>
      <c r="K71" s="1">
        <f t="shared" si="55"/>
        <v>6</v>
      </c>
      <c r="L71" s="1">
        <f t="shared" si="56"/>
        <v>10</v>
      </c>
      <c r="M71" s="1">
        <f t="shared" si="57"/>
        <v>1</v>
      </c>
      <c r="N71" s="1">
        <f t="shared" si="58"/>
        <v>5</v>
      </c>
      <c r="O71" s="1">
        <f t="shared" si="59"/>
        <v>17</v>
      </c>
      <c r="P71" s="1">
        <f t="shared" si="60"/>
        <v>14</v>
      </c>
      <c r="Q71" s="1">
        <f t="shared" si="61"/>
        <v>5</v>
      </c>
      <c r="R71" s="1">
        <f t="shared" si="62"/>
        <v>14</v>
      </c>
      <c r="S71" s="1">
        <f t="shared" si="63"/>
        <v>15</v>
      </c>
      <c r="T71" s="1">
        <f t="shared" si="64"/>
        <v>5</v>
      </c>
      <c r="U71" s="1">
        <f t="shared" si="65"/>
        <v>14</v>
      </c>
      <c r="V71" s="1">
        <f t="shared" si="66"/>
        <v>6</v>
      </c>
      <c r="W71" s="1">
        <f t="shared" si="67"/>
        <v>1</v>
      </c>
      <c r="X71" s="1">
        <f t="shared" si="68"/>
        <v>20</v>
      </c>
      <c r="Y71" s="1">
        <f t="shared" si="69"/>
        <v>18</v>
      </c>
      <c r="Z71" s="1">
        <f t="shared" si="70"/>
        <v>2</v>
      </c>
      <c r="AA71" s="1" t="str">
        <f t="shared" si="51"/>
        <v>L</v>
      </c>
      <c r="AB71" s="1">
        <f t="shared" si="71"/>
        <v>4</v>
      </c>
      <c r="AC71" s="1" t="str">
        <f t="shared" si="52"/>
        <v>OTL</v>
      </c>
      <c r="AD71" s="1">
        <f t="shared" si="48"/>
        <v>2</v>
      </c>
      <c r="AE71" s="1">
        <f t="shared" si="49"/>
        <v>7</v>
      </c>
      <c r="AF71" s="1">
        <f t="shared" si="50"/>
        <v>1</v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E72" s="1">
        <v>4</v>
      </c>
      <c r="F72" s="1">
        <v>3</v>
      </c>
      <c r="G72" s="1" t="s">
        <v>84</v>
      </c>
      <c r="H72" s="1" t="s">
        <v>83</v>
      </c>
      <c r="I72" s="1">
        <f t="shared" si="53"/>
        <v>32</v>
      </c>
      <c r="J72" s="1">
        <f t="shared" si="54"/>
        <v>29</v>
      </c>
      <c r="K72" s="1">
        <f t="shared" si="55"/>
        <v>7</v>
      </c>
      <c r="L72" s="1">
        <f t="shared" si="56"/>
        <v>10</v>
      </c>
      <c r="M72" s="1">
        <f t="shared" si="57"/>
        <v>1</v>
      </c>
      <c r="N72" s="1">
        <f t="shared" si="58"/>
        <v>5</v>
      </c>
      <c r="O72" s="1">
        <f t="shared" si="59"/>
        <v>17</v>
      </c>
      <c r="P72" s="1">
        <f t="shared" si="60"/>
        <v>14</v>
      </c>
      <c r="Q72" s="1">
        <f t="shared" si="61"/>
        <v>5</v>
      </c>
      <c r="R72" s="1">
        <f t="shared" si="62"/>
        <v>15</v>
      </c>
      <c r="S72" s="1">
        <f t="shared" si="63"/>
        <v>15</v>
      </c>
      <c r="T72" s="1">
        <f t="shared" si="64"/>
        <v>5</v>
      </c>
      <c r="U72" s="1">
        <f t="shared" si="65"/>
        <v>14</v>
      </c>
      <c r="V72" s="1">
        <f t="shared" si="66"/>
        <v>6</v>
      </c>
      <c r="W72" s="1">
        <f t="shared" si="67"/>
        <v>1</v>
      </c>
      <c r="X72" s="1">
        <f t="shared" si="68"/>
        <v>20</v>
      </c>
      <c r="Y72" s="1">
        <f t="shared" si="69"/>
        <v>18</v>
      </c>
      <c r="Z72" s="1">
        <f t="shared" si="70"/>
        <v>2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29</v>
      </c>
      <c r="K84" s="1">
        <f t="shared" si="75"/>
        <v>7</v>
      </c>
      <c r="L84" s="1">
        <f t="shared" si="75"/>
        <v>10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17</v>
      </c>
      <c r="P84" s="1">
        <f t="shared" si="76"/>
        <v>14</v>
      </c>
      <c r="Q84" s="1">
        <f t="shared" si="76"/>
        <v>5</v>
      </c>
      <c r="R84" s="1">
        <f t="shared" si="76"/>
        <v>15</v>
      </c>
      <c r="S84" s="1">
        <f t="shared" si="76"/>
        <v>15</v>
      </c>
      <c r="T84" s="1">
        <f t="shared" si="76"/>
        <v>5</v>
      </c>
      <c r="U84" s="1">
        <f t="shared" si="76"/>
        <v>14</v>
      </c>
      <c r="V84" s="1">
        <f t="shared" si="76"/>
        <v>6</v>
      </c>
      <c r="W84" s="1">
        <f t="shared" si="76"/>
        <v>1</v>
      </c>
      <c r="X84" s="1">
        <f t="shared" si="76"/>
        <v>20</v>
      </c>
      <c r="Y84" s="1">
        <f t="shared" si="76"/>
        <v>18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204</v>
      </c>
      <c r="F85" s="1">
        <f>SUM(F2:F83)</f>
        <v>221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17-14-5</v>
      </c>
      <c r="R85" s="1" t="str">
        <f>IF(R84="","0-0-0",CONCATENATE(R84,"-",S84,"-",T84))</f>
        <v>15-15-5</v>
      </c>
      <c r="U85" s="1" t="str">
        <f>IF(U84="","0-0-0",CONCATENATE(U84,"-",V84,"-",W84))</f>
        <v>14-6-1</v>
      </c>
      <c r="X85" s="1" t="str">
        <f>IF(X84="","0-0-0",CONCATENATE(X84,"-",Y84,"-",Z84))</f>
        <v>20-18-2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E64" s="1">
        <v>4</v>
      </c>
      <c r="F64" s="1">
        <v>0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29</v>
      </c>
      <c r="K64" s="1">
        <f t="shared" si="31"/>
        <v>2</v>
      </c>
      <c r="L64" s="1">
        <f t="shared" si="32"/>
        <v>9</v>
      </c>
      <c r="M64" s="1">
        <f t="shared" si="33"/>
        <v>1</v>
      </c>
      <c r="N64" s="1">
        <f t="shared" si="34"/>
        <v>3</v>
      </c>
      <c r="O64" s="1">
        <f t="shared" si="35"/>
        <v>14</v>
      </c>
      <c r="P64" s="1">
        <f t="shared" si="36"/>
        <v>12</v>
      </c>
      <c r="Q64" s="1">
        <f t="shared" si="37"/>
        <v>6</v>
      </c>
      <c r="R64" s="1">
        <f t="shared" si="38"/>
        <v>11</v>
      </c>
      <c r="S64" s="1">
        <f t="shared" si="39"/>
        <v>17</v>
      </c>
      <c r="T64" s="1">
        <f t="shared" si="40"/>
        <v>3</v>
      </c>
      <c r="U64" s="1">
        <f t="shared" si="41"/>
        <v>6</v>
      </c>
      <c r="V64" s="1">
        <f t="shared" si="42"/>
        <v>13</v>
      </c>
      <c r="W64" s="1">
        <f t="shared" si="43"/>
        <v>0</v>
      </c>
      <c r="X64" s="1">
        <f t="shared" si="44"/>
        <v>15</v>
      </c>
      <c r="Y64" s="1">
        <f t="shared" si="45"/>
        <v>17</v>
      </c>
      <c r="Z64" s="1">
        <f t="shared" si="46"/>
        <v>4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E65" s="1">
        <v>3</v>
      </c>
      <c r="F65" s="1">
        <v>4</v>
      </c>
      <c r="G65" s="1" t="s">
        <v>84</v>
      </c>
      <c r="H65" s="1" t="s">
        <v>83</v>
      </c>
      <c r="I65" s="1">
        <f t="shared" si="29"/>
        <v>25</v>
      </c>
      <c r="J65" s="1">
        <f t="shared" si="30"/>
        <v>29</v>
      </c>
      <c r="K65" s="1">
        <f t="shared" si="31"/>
        <v>2</v>
      </c>
      <c r="L65" s="1">
        <f t="shared" si="32"/>
        <v>10</v>
      </c>
      <c r="M65" s="1">
        <f t="shared" si="33"/>
        <v>1</v>
      </c>
      <c r="N65" s="1">
        <f t="shared" si="34"/>
        <v>3</v>
      </c>
      <c r="O65" s="1">
        <f t="shared" si="35"/>
        <v>14</v>
      </c>
      <c r="P65" s="1">
        <f t="shared" si="36"/>
        <v>12</v>
      </c>
      <c r="Q65" s="1">
        <f t="shared" si="37"/>
        <v>7</v>
      </c>
      <c r="R65" s="1">
        <f t="shared" si="38"/>
        <v>11</v>
      </c>
      <c r="S65" s="1">
        <f t="shared" si="39"/>
        <v>17</v>
      </c>
      <c r="T65" s="1">
        <f t="shared" si="40"/>
        <v>3</v>
      </c>
      <c r="U65" s="1">
        <f t="shared" si="41"/>
        <v>6</v>
      </c>
      <c r="V65" s="1">
        <f t="shared" si="42"/>
        <v>13</v>
      </c>
      <c r="W65" s="1">
        <f t="shared" si="43"/>
        <v>0</v>
      </c>
      <c r="X65" s="1">
        <f t="shared" si="44"/>
        <v>15</v>
      </c>
      <c r="Y65" s="1">
        <f t="shared" si="45"/>
        <v>17</v>
      </c>
      <c r="Z65" s="1">
        <f t="shared" si="46"/>
        <v>4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5</v>
      </c>
      <c r="AE65" s="1">
        <f t="shared" si="49"/>
        <v>4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29</v>
      </c>
      <c r="K66" s="1">
        <f t="shared" si="31"/>
        <v>2</v>
      </c>
      <c r="L66" s="1">
        <f t="shared" si="32"/>
        <v>10</v>
      </c>
      <c r="M66" s="1">
        <f t="shared" si="33"/>
        <v>1</v>
      </c>
      <c r="N66" s="1">
        <f t="shared" si="34"/>
        <v>3</v>
      </c>
      <c r="O66" s="1">
        <f t="shared" si="35"/>
        <v>14</v>
      </c>
      <c r="P66" s="1">
        <f t="shared" si="36"/>
        <v>12</v>
      </c>
      <c r="Q66" s="1">
        <f t="shared" si="37"/>
        <v>7</v>
      </c>
      <c r="R66" s="1">
        <f t="shared" si="38"/>
        <v>12</v>
      </c>
      <c r="S66" s="1">
        <f t="shared" si="39"/>
        <v>17</v>
      </c>
      <c r="T66" s="1">
        <f t="shared" si="40"/>
        <v>3</v>
      </c>
      <c r="U66" s="1">
        <f t="shared" si="41"/>
        <v>6</v>
      </c>
      <c r="V66" s="1">
        <f t="shared" si="42"/>
        <v>13</v>
      </c>
      <c r="W66" s="1">
        <f t="shared" si="43"/>
        <v>0</v>
      </c>
      <c r="X66" s="1">
        <f t="shared" si="44"/>
        <v>15</v>
      </c>
      <c r="Y66" s="1">
        <f t="shared" si="45"/>
        <v>17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29</v>
      </c>
      <c r="K67" s="1">
        <f t="shared" ref="K67:K83" si="55">IF(E67="","",IF(AND(G67=$AK$1,E67&gt;F67),K66+1,K66))</f>
        <v>3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13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2</v>
      </c>
      <c r="AF67" s="1">
        <f t="shared" si="50"/>
        <v>1</v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E68" s="1">
        <v>2</v>
      </c>
      <c r="F68" s="1">
        <v>3</v>
      </c>
      <c r="G68" s="1" t="s">
        <v>83</v>
      </c>
      <c r="H68" s="1" t="s">
        <v>83</v>
      </c>
      <c r="I68" s="1">
        <f t="shared" si="53"/>
        <v>27</v>
      </c>
      <c r="J68" s="1">
        <f t="shared" si="54"/>
        <v>30</v>
      </c>
      <c r="K68" s="1">
        <f t="shared" si="55"/>
        <v>3</v>
      </c>
      <c r="L68" s="1">
        <f t="shared" si="56"/>
        <v>10</v>
      </c>
      <c r="M68" s="1">
        <f t="shared" si="57"/>
        <v>1</v>
      </c>
      <c r="N68" s="1">
        <f t="shared" si="58"/>
        <v>3</v>
      </c>
      <c r="O68" s="1">
        <f t="shared" si="59"/>
        <v>15</v>
      </c>
      <c r="P68" s="1">
        <f t="shared" si="60"/>
        <v>12</v>
      </c>
      <c r="Q68" s="1">
        <f t="shared" si="61"/>
        <v>7</v>
      </c>
      <c r="R68" s="1">
        <f t="shared" si="62"/>
        <v>12</v>
      </c>
      <c r="S68" s="1">
        <f t="shared" si="63"/>
        <v>18</v>
      </c>
      <c r="T68" s="1">
        <f t="shared" si="64"/>
        <v>3</v>
      </c>
      <c r="U68" s="1">
        <f t="shared" si="65"/>
        <v>6</v>
      </c>
      <c r="V68" s="1">
        <f t="shared" si="66"/>
        <v>14</v>
      </c>
      <c r="W68" s="1">
        <f t="shared" si="67"/>
        <v>0</v>
      </c>
      <c r="X68" s="1">
        <f t="shared" si="68"/>
        <v>16</v>
      </c>
      <c r="Y68" s="1">
        <f t="shared" si="69"/>
        <v>18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E69" s="1">
        <v>1</v>
      </c>
      <c r="F69" s="1">
        <v>2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30</v>
      </c>
      <c r="K69" s="1">
        <f t="shared" si="55"/>
        <v>3</v>
      </c>
      <c r="L69" s="1">
        <f t="shared" si="56"/>
        <v>11</v>
      </c>
      <c r="M69" s="1">
        <f t="shared" si="57"/>
        <v>1</v>
      </c>
      <c r="N69" s="1">
        <f t="shared" si="58"/>
        <v>4</v>
      </c>
      <c r="O69" s="1">
        <f t="shared" si="59"/>
        <v>15</v>
      </c>
      <c r="P69" s="1">
        <f t="shared" si="60"/>
        <v>12</v>
      </c>
      <c r="Q69" s="1">
        <f t="shared" si="61"/>
        <v>7</v>
      </c>
      <c r="R69" s="1">
        <f t="shared" si="62"/>
        <v>12</v>
      </c>
      <c r="S69" s="1">
        <f t="shared" si="63"/>
        <v>18</v>
      </c>
      <c r="T69" s="1">
        <f t="shared" si="64"/>
        <v>4</v>
      </c>
      <c r="U69" s="1">
        <f t="shared" si="65"/>
        <v>6</v>
      </c>
      <c r="V69" s="1">
        <f t="shared" si="66"/>
        <v>14</v>
      </c>
      <c r="W69" s="1">
        <f t="shared" si="67"/>
        <v>0</v>
      </c>
      <c r="X69" s="1">
        <f t="shared" si="68"/>
        <v>16</v>
      </c>
      <c r="Y69" s="1">
        <f t="shared" si="69"/>
        <v>18</v>
      </c>
      <c r="Z69" s="1">
        <f t="shared" si="70"/>
        <v>5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6</v>
      </c>
      <c r="AE69" s="1">
        <f t="shared" si="49"/>
        <v>2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30</v>
      </c>
      <c r="K70" s="1">
        <f t="shared" si="55"/>
        <v>3</v>
      </c>
      <c r="L70" s="1">
        <f t="shared" si="56"/>
        <v>11</v>
      </c>
      <c r="M70" s="1">
        <f t="shared" si="57"/>
        <v>1</v>
      </c>
      <c r="N70" s="1">
        <f t="shared" si="58"/>
        <v>4</v>
      </c>
      <c r="O70" s="1">
        <f t="shared" si="59"/>
        <v>15</v>
      </c>
      <c r="P70" s="1">
        <f t="shared" si="60"/>
        <v>12</v>
      </c>
      <c r="Q70" s="1">
        <f t="shared" si="61"/>
        <v>7</v>
      </c>
      <c r="R70" s="1">
        <f t="shared" si="62"/>
        <v>13</v>
      </c>
      <c r="S70" s="1">
        <f t="shared" si="63"/>
        <v>18</v>
      </c>
      <c r="T70" s="1">
        <f t="shared" si="64"/>
        <v>4</v>
      </c>
      <c r="U70" s="1">
        <f t="shared" si="65"/>
        <v>6</v>
      </c>
      <c r="V70" s="1">
        <f t="shared" si="66"/>
        <v>14</v>
      </c>
      <c r="W70" s="1">
        <f t="shared" si="67"/>
        <v>0</v>
      </c>
      <c r="X70" s="1">
        <f t="shared" si="68"/>
        <v>17</v>
      </c>
      <c r="Y70" s="1">
        <f t="shared" si="69"/>
        <v>18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E71" s="1">
        <v>3</v>
      </c>
      <c r="F71" s="1">
        <v>0</v>
      </c>
      <c r="G71" s="1" t="s">
        <v>83</v>
      </c>
      <c r="H71" s="1" t="s">
        <v>83</v>
      </c>
      <c r="I71" s="1">
        <f t="shared" si="53"/>
        <v>29</v>
      </c>
      <c r="J71" s="1">
        <f t="shared" si="54"/>
        <v>30</v>
      </c>
      <c r="K71" s="1">
        <f t="shared" si="55"/>
        <v>3</v>
      </c>
      <c r="L71" s="1">
        <f t="shared" si="56"/>
        <v>11</v>
      </c>
      <c r="M71" s="1">
        <f t="shared" si="57"/>
        <v>1</v>
      </c>
      <c r="N71" s="1">
        <f t="shared" si="58"/>
        <v>4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13</v>
      </c>
      <c r="S71" s="1">
        <f t="shared" si="63"/>
        <v>18</v>
      </c>
      <c r="T71" s="1">
        <f t="shared" si="64"/>
        <v>4</v>
      </c>
      <c r="U71" s="1">
        <f t="shared" si="65"/>
        <v>6</v>
      </c>
      <c r="V71" s="1">
        <f t="shared" si="66"/>
        <v>14</v>
      </c>
      <c r="W71" s="1">
        <f t="shared" si="67"/>
        <v>0</v>
      </c>
      <c r="X71" s="1">
        <f t="shared" si="68"/>
        <v>17</v>
      </c>
      <c r="Y71" s="1">
        <f t="shared" si="69"/>
        <v>18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7</v>
      </c>
      <c r="AE71" s="1">
        <f t="shared" si="49"/>
        <v>1</v>
      </c>
      <c r="AF71" s="1">
        <f t="shared" si="50"/>
        <v>2</v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E72" s="1">
        <v>2</v>
      </c>
      <c r="F72" s="1">
        <v>1</v>
      </c>
      <c r="G72" s="1" t="s">
        <v>84</v>
      </c>
      <c r="H72" s="1" t="s">
        <v>83</v>
      </c>
      <c r="I72" s="1">
        <f t="shared" si="53"/>
        <v>30</v>
      </c>
      <c r="J72" s="1">
        <f t="shared" si="54"/>
        <v>30</v>
      </c>
      <c r="K72" s="1">
        <f t="shared" si="55"/>
        <v>4</v>
      </c>
      <c r="L72" s="1">
        <f t="shared" si="56"/>
        <v>11</v>
      </c>
      <c r="M72" s="1">
        <f t="shared" si="57"/>
        <v>1</v>
      </c>
      <c r="N72" s="1">
        <f t="shared" si="58"/>
        <v>4</v>
      </c>
      <c r="O72" s="1">
        <f t="shared" si="59"/>
        <v>17</v>
      </c>
      <c r="P72" s="1">
        <f t="shared" si="60"/>
        <v>12</v>
      </c>
      <c r="Q72" s="1">
        <f t="shared" si="61"/>
        <v>7</v>
      </c>
      <c r="R72" s="1">
        <f t="shared" si="62"/>
        <v>13</v>
      </c>
      <c r="S72" s="1">
        <f t="shared" si="63"/>
        <v>18</v>
      </c>
      <c r="T72" s="1">
        <f t="shared" si="64"/>
        <v>4</v>
      </c>
      <c r="U72" s="1">
        <f t="shared" si="65"/>
        <v>6</v>
      </c>
      <c r="V72" s="1">
        <f t="shared" si="66"/>
        <v>14</v>
      </c>
      <c r="W72" s="1">
        <f t="shared" si="67"/>
        <v>0</v>
      </c>
      <c r="X72" s="1">
        <f t="shared" si="68"/>
        <v>18</v>
      </c>
      <c r="Y72" s="1">
        <f t="shared" si="69"/>
        <v>18</v>
      </c>
      <c r="Z72" s="1">
        <f t="shared" si="70"/>
        <v>5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7</v>
      </c>
      <c r="AE72" s="1">
        <f t="shared" si="49"/>
        <v>1</v>
      </c>
      <c r="AF72" s="1">
        <f t="shared" si="50"/>
        <v>2</v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30</v>
      </c>
      <c r="K84" s="1">
        <f t="shared" si="75"/>
        <v>4</v>
      </c>
      <c r="L84" s="1">
        <f t="shared" si="75"/>
        <v>11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12</v>
      </c>
      <c r="Q84" s="1">
        <f t="shared" si="76"/>
        <v>7</v>
      </c>
      <c r="R84" s="1">
        <f t="shared" si="76"/>
        <v>13</v>
      </c>
      <c r="S84" s="1">
        <f t="shared" si="76"/>
        <v>18</v>
      </c>
      <c r="T84" s="1">
        <f t="shared" si="76"/>
        <v>4</v>
      </c>
      <c r="U84" s="1">
        <f t="shared" si="76"/>
        <v>6</v>
      </c>
      <c r="V84" s="1">
        <f t="shared" si="76"/>
        <v>14</v>
      </c>
      <c r="W84" s="1">
        <f t="shared" si="76"/>
        <v>0</v>
      </c>
      <c r="X84" s="1">
        <f t="shared" si="76"/>
        <v>18</v>
      </c>
      <c r="Y84" s="1">
        <f t="shared" si="76"/>
        <v>18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186</v>
      </c>
      <c r="F85" s="1">
        <f>SUM(F2:F83)</f>
        <v>226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17-12-7</v>
      </c>
      <c r="R85" s="1" t="str">
        <f>IF(R84="","0-0-0",CONCATENATE(R84,"-",S84,"-",T84))</f>
        <v>13-18-4</v>
      </c>
      <c r="U85" s="1" t="str">
        <f>IF(U84="","0-0-0",CONCATENATE(U84,"-",V84,"-",W84))</f>
        <v>6-14-0</v>
      </c>
      <c r="X85" s="1" t="str">
        <f>IF(X84="","0-0-0",CONCATENATE(X84,"-",Y84,"-",Z84))</f>
        <v>18-18-5</v>
      </c>
      <c r="AA85" s="1" t="str">
        <f>IF(AA84="","0-0",CONCATENATE(AA84,AB84))</f>
        <v>W3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E62" s="1">
        <v>5</v>
      </c>
      <c r="F62" s="1">
        <v>2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18</v>
      </c>
      <c r="K62" s="1">
        <f t="shared" si="31"/>
        <v>9</v>
      </c>
      <c r="L62" s="1">
        <f t="shared" si="32"/>
        <v>4</v>
      </c>
      <c r="M62" s="1">
        <f t="shared" si="33"/>
        <v>4</v>
      </c>
      <c r="N62" s="1">
        <f t="shared" si="34"/>
        <v>2</v>
      </c>
      <c r="O62" s="1">
        <f t="shared" si="35"/>
        <v>19</v>
      </c>
      <c r="P62" s="1">
        <f t="shared" si="36"/>
        <v>10</v>
      </c>
      <c r="Q62" s="1">
        <f t="shared" si="37"/>
        <v>0</v>
      </c>
      <c r="R62" s="1">
        <f t="shared" si="38"/>
        <v>20</v>
      </c>
      <c r="S62" s="1">
        <f t="shared" si="39"/>
        <v>8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1</v>
      </c>
      <c r="X62" s="1">
        <f t="shared" si="44"/>
        <v>21</v>
      </c>
      <c r="Y62" s="1">
        <f t="shared" si="45"/>
        <v>12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E63" s="1">
        <v>7</v>
      </c>
      <c r="F63" s="1">
        <v>8</v>
      </c>
      <c r="G63" s="1" t="s">
        <v>83</v>
      </c>
      <c r="H63" s="1" t="s">
        <v>83</v>
      </c>
      <c r="I63" s="1">
        <f t="shared" si="29"/>
        <v>39</v>
      </c>
      <c r="J63" s="1">
        <f t="shared" si="30"/>
        <v>19</v>
      </c>
      <c r="K63" s="1">
        <f t="shared" si="31"/>
        <v>9</v>
      </c>
      <c r="L63" s="1">
        <f t="shared" si="32"/>
        <v>4</v>
      </c>
      <c r="M63" s="1">
        <f t="shared" si="33"/>
        <v>4</v>
      </c>
      <c r="N63" s="1">
        <f t="shared" si="34"/>
        <v>2</v>
      </c>
      <c r="O63" s="1">
        <f t="shared" si="35"/>
        <v>19</v>
      </c>
      <c r="P63" s="1">
        <f t="shared" si="36"/>
        <v>10</v>
      </c>
      <c r="Q63" s="1">
        <f t="shared" si="37"/>
        <v>0</v>
      </c>
      <c r="R63" s="1">
        <f t="shared" si="38"/>
        <v>20</v>
      </c>
      <c r="S63" s="1">
        <f t="shared" si="39"/>
        <v>9</v>
      </c>
      <c r="T63" s="1">
        <f t="shared" si="40"/>
        <v>4</v>
      </c>
      <c r="U63" s="1">
        <f t="shared" si="41"/>
        <v>11</v>
      </c>
      <c r="V63" s="1">
        <f t="shared" si="42"/>
        <v>5</v>
      </c>
      <c r="W63" s="1">
        <f t="shared" si="43"/>
        <v>1</v>
      </c>
      <c r="X63" s="1">
        <f t="shared" si="44"/>
        <v>21</v>
      </c>
      <c r="Y63" s="1">
        <f t="shared" si="45"/>
        <v>13</v>
      </c>
      <c r="Z63" s="1">
        <f t="shared" si="46"/>
        <v>3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E64" s="1">
        <v>2</v>
      </c>
      <c r="F64" s="1">
        <v>5</v>
      </c>
      <c r="G64" s="1" t="s">
        <v>83</v>
      </c>
      <c r="H64" s="1" t="s">
        <v>83</v>
      </c>
      <c r="I64" s="1">
        <f t="shared" si="29"/>
        <v>39</v>
      </c>
      <c r="J64" s="1">
        <f t="shared" si="30"/>
        <v>20</v>
      </c>
      <c r="K64" s="1">
        <f t="shared" si="31"/>
        <v>9</v>
      </c>
      <c r="L64" s="1">
        <f t="shared" si="32"/>
        <v>4</v>
      </c>
      <c r="M64" s="1">
        <f t="shared" si="33"/>
        <v>4</v>
      </c>
      <c r="N64" s="1">
        <f t="shared" si="34"/>
        <v>2</v>
      </c>
      <c r="O64" s="1">
        <f t="shared" si="35"/>
        <v>19</v>
      </c>
      <c r="P64" s="1">
        <f t="shared" si="36"/>
        <v>11</v>
      </c>
      <c r="Q64" s="1">
        <f t="shared" si="37"/>
        <v>0</v>
      </c>
      <c r="R64" s="1">
        <f t="shared" si="38"/>
        <v>20</v>
      </c>
      <c r="S64" s="1">
        <f t="shared" si="39"/>
        <v>9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1</v>
      </c>
      <c r="X64" s="1">
        <f t="shared" si="44"/>
        <v>21</v>
      </c>
      <c r="Y64" s="1">
        <f t="shared" si="45"/>
        <v>14</v>
      </c>
      <c r="Z64" s="1">
        <f t="shared" si="46"/>
        <v>3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20</v>
      </c>
      <c r="K65" s="1">
        <f t="shared" si="31"/>
        <v>9</v>
      </c>
      <c r="L65" s="1">
        <f t="shared" si="32"/>
        <v>4</v>
      </c>
      <c r="M65" s="1">
        <f t="shared" si="33"/>
        <v>4</v>
      </c>
      <c r="N65" s="1">
        <f t="shared" si="34"/>
        <v>2</v>
      </c>
      <c r="O65" s="1">
        <f t="shared" si="35"/>
        <v>20</v>
      </c>
      <c r="P65" s="1">
        <f t="shared" si="36"/>
        <v>11</v>
      </c>
      <c r="Q65" s="1">
        <f t="shared" si="37"/>
        <v>0</v>
      </c>
      <c r="R65" s="1">
        <f t="shared" si="38"/>
        <v>20</v>
      </c>
      <c r="S65" s="1">
        <f t="shared" si="39"/>
        <v>9</v>
      </c>
      <c r="T65" s="1">
        <f t="shared" si="40"/>
        <v>4</v>
      </c>
      <c r="U65" s="1">
        <f t="shared" si="41"/>
        <v>12</v>
      </c>
      <c r="V65" s="1">
        <f t="shared" si="42"/>
        <v>5</v>
      </c>
      <c r="W65" s="1">
        <f t="shared" si="43"/>
        <v>1</v>
      </c>
      <c r="X65" s="1">
        <f t="shared" si="44"/>
        <v>22</v>
      </c>
      <c r="Y65" s="1">
        <f t="shared" si="45"/>
        <v>14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21</v>
      </c>
      <c r="K66" s="1">
        <f t="shared" si="31"/>
        <v>9</v>
      </c>
      <c r="L66" s="1">
        <f t="shared" si="32"/>
        <v>4</v>
      </c>
      <c r="M66" s="1">
        <f t="shared" si="33"/>
        <v>4</v>
      </c>
      <c r="N66" s="1">
        <f t="shared" si="34"/>
        <v>2</v>
      </c>
      <c r="O66" s="1">
        <f t="shared" si="35"/>
        <v>20</v>
      </c>
      <c r="P66" s="1">
        <f t="shared" si="36"/>
        <v>12</v>
      </c>
      <c r="Q66" s="1">
        <f t="shared" si="37"/>
        <v>0</v>
      </c>
      <c r="R66" s="1">
        <f t="shared" si="38"/>
        <v>20</v>
      </c>
      <c r="S66" s="1">
        <f t="shared" si="39"/>
        <v>9</v>
      </c>
      <c r="T66" s="1">
        <f t="shared" si="40"/>
        <v>4</v>
      </c>
      <c r="U66" s="1">
        <f t="shared" si="41"/>
        <v>12</v>
      </c>
      <c r="V66" s="1">
        <f t="shared" si="42"/>
        <v>5</v>
      </c>
      <c r="W66" s="1">
        <f t="shared" si="43"/>
        <v>1</v>
      </c>
      <c r="X66" s="1">
        <f t="shared" si="44"/>
        <v>22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3</v>
      </c>
      <c r="AE66" s="1">
        <f t="shared" si="49"/>
        <v>7</v>
      </c>
      <c r="AF66" s="1">
        <f t="shared" si="50"/>
        <v>0</v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41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4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0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3</v>
      </c>
      <c r="AE67" s="1">
        <f t="shared" si="49"/>
        <v>7</v>
      </c>
      <c r="AF67" s="1">
        <f t="shared" si="50"/>
        <v>0</v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E68" s="1">
        <v>6</v>
      </c>
      <c r="F68" s="1">
        <v>2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21</v>
      </c>
      <c r="K68" s="1">
        <f t="shared" si="55"/>
        <v>9</v>
      </c>
      <c r="L68" s="1">
        <f t="shared" si="56"/>
        <v>4</v>
      </c>
      <c r="M68" s="1">
        <f t="shared" si="57"/>
        <v>4</v>
      </c>
      <c r="N68" s="1">
        <f t="shared" si="58"/>
        <v>2</v>
      </c>
      <c r="O68" s="1">
        <f t="shared" si="59"/>
        <v>20</v>
      </c>
      <c r="P68" s="1">
        <f t="shared" si="60"/>
        <v>12</v>
      </c>
      <c r="Q68" s="1">
        <f t="shared" si="61"/>
        <v>0</v>
      </c>
      <c r="R68" s="1">
        <f t="shared" si="62"/>
        <v>22</v>
      </c>
      <c r="S68" s="1">
        <f t="shared" si="63"/>
        <v>9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1</v>
      </c>
      <c r="X68" s="1">
        <f t="shared" si="68"/>
        <v>22</v>
      </c>
      <c r="Y68" s="1">
        <f t="shared" si="69"/>
        <v>15</v>
      </c>
      <c r="Z68" s="1">
        <f t="shared" si="70"/>
        <v>3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43</v>
      </c>
      <c r="J69" s="1">
        <f t="shared" si="54"/>
        <v>21</v>
      </c>
      <c r="K69" s="1">
        <f t="shared" si="55"/>
        <v>9</v>
      </c>
      <c r="L69" s="1">
        <f t="shared" si="56"/>
        <v>4</v>
      </c>
      <c r="M69" s="1">
        <f t="shared" si="57"/>
        <v>4</v>
      </c>
      <c r="N69" s="1">
        <f t="shared" si="58"/>
        <v>2</v>
      </c>
      <c r="O69" s="1">
        <f t="shared" si="59"/>
        <v>20</v>
      </c>
      <c r="P69" s="1">
        <f t="shared" si="60"/>
        <v>12</v>
      </c>
      <c r="Q69" s="1">
        <f t="shared" si="61"/>
        <v>0</v>
      </c>
      <c r="R69" s="1">
        <f t="shared" si="62"/>
        <v>23</v>
      </c>
      <c r="S69" s="1">
        <f t="shared" si="63"/>
        <v>9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1</v>
      </c>
      <c r="X69" s="1">
        <f t="shared" si="68"/>
        <v>22</v>
      </c>
      <c r="Y69" s="1">
        <f t="shared" si="69"/>
        <v>15</v>
      </c>
      <c r="Z69" s="1">
        <f t="shared" si="70"/>
        <v>3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5</v>
      </c>
      <c r="AE69" s="1">
        <f t="shared" si="49"/>
        <v>5</v>
      </c>
      <c r="AF69" s="1">
        <f t="shared" si="50"/>
        <v>0</v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E70" s="1">
        <v>3</v>
      </c>
      <c r="F70" s="1">
        <v>4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21</v>
      </c>
      <c r="K70" s="1">
        <f t="shared" si="55"/>
        <v>9</v>
      </c>
      <c r="L70" s="1">
        <f t="shared" si="56"/>
        <v>5</v>
      </c>
      <c r="M70" s="1">
        <f t="shared" si="57"/>
        <v>4</v>
      </c>
      <c r="N70" s="1">
        <f t="shared" si="58"/>
        <v>2</v>
      </c>
      <c r="O70" s="1">
        <f t="shared" si="59"/>
        <v>20</v>
      </c>
      <c r="P70" s="1">
        <f t="shared" si="60"/>
        <v>12</v>
      </c>
      <c r="Q70" s="1">
        <f t="shared" si="61"/>
        <v>0</v>
      </c>
      <c r="R70" s="1">
        <f t="shared" si="62"/>
        <v>23</v>
      </c>
      <c r="S70" s="1">
        <f t="shared" si="63"/>
        <v>9</v>
      </c>
      <c r="T70" s="1">
        <f t="shared" si="64"/>
        <v>5</v>
      </c>
      <c r="U70" s="1">
        <f t="shared" si="65"/>
        <v>12</v>
      </c>
      <c r="V70" s="1">
        <f t="shared" si="66"/>
        <v>5</v>
      </c>
      <c r="W70" s="1">
        <f t="shared" si="67"/>
        <v>1</v>
      </c>
      <c r="X70" s="1">
        <f t="shared" si="68"/>
        <v>22</v>
      </c>
      <c r="Y70" s="1">
        <f t="shared" si="69"/>
        <v>15</v>
      </c>
      <c r="Z70" s="1">
        <f t="shared" si="70"/>
        <v>3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E71" s="1">
        <v>6</v>
      </c>
      <c r="F71" s="1">
        <v>3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21</v>
      </c>
      <c r="K71" s="1">
        <f t="shared" si="55"/>
        <v>9</v>
      </c>
      <c r="L71" s="1">
        <f t="shared" si="56"/>
        <v>5</v>
      </c>
      <c r="M71" s="1">
        <f t="shared" si="57"/>
        <v>4</v>
      </c>
      <c r="N71" s="1">
        <f t="shared" si="58"/>
        <v>2</v>
      </c>
      <c r="O71" s="1">
        <f t="shared" si="59"/>
        <v>21</v>
      </c>
      <c r="P71" s="1">
        <f t="shared" si="60"/>
        <v>12</v>
      </c>
      <c r="Q71" s="1">
        <f t="shared" si="61"/>
        <v>0</v>
      </c>
      <c r="R71" s="1">
        <f t="shared" si="62"/>
        <v>23</v>
      </c>
      <c r="S71" s="1">
        <f t="shared" si="63"/>
        <v>9</v>
      </c>
      <c r="T71" s="1">
        <f t="shared" si="64"/>
        <v>5</v>
      </c>
      <c r="U71" s="1">
        <f t="shared" si="65"/>
        <v>12</v>
      </c>
      <c r="V71" s="1">
        <f t="shared" si="66"/>
        <v>5</v>
      </c>
      <c r="W71" s="1">
        <f t="shared" si="67"/>
        <v>1</v>
      </c>
      <c r="X71" s="1">
        <f t="shared" si="68"/>
        <v>22</v>
      </c>
      <c r="Y71" s="1">
        <f t="shared" si="69"/>
        <v>15</v>
      </c>
      <c r="Z71" s="1">
        <f t="shared" si="70"/>
        <v>3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E72" s="1">
        <v>3</v>
      </c>
      <c r="F72" s="1">
        <v>4</v>
      </c>
      <c r="G72" s="1" t="s">
        <v>84</v>
      </c>
      <c r="H72" s="1" t="s">
        <v>83</v>
      </c>
      <c r="I72" s="1">
        <f t="shared" si="53"/>
        <v>44</v>
      </c>
      <c r="J72" s="1">
        <f t="shared" si="54"/>
        <v>21</v>
      </c>
      <c r="K72" s="1">
        <f t="shared" si="55"/>
        <v>9</v>
      </c>
      <c r="L72" s="1">
        <f t="shared" si="56"/>
        <v>6</v>
      </c>
      <c r="M72" s="1">
        <f t="shared" si="57"/>
        <v>4</v>
      </c>
      <c r="N72" s="1">
        <f t="shared" si="58"/>
        <v>2</v>
      </c>
      <c r="O72" s="1">
        <f t="shared" si="59"/>
        <v>21</v>
      </c>
      <c r="P72" s="1">
        <f t="shared" si="60"/>
        <v>12</v>
      </c>
      <c r="Q72" s="1">
        <f t="shared" si="61"/>
        <v>1</v>
      </c>
      <c r="R72" s="1">
        <f t="shared" si="62"/>
        <v>23</v>
      </c>
      <c r="S72" s="1">
        <f t="shared" si="63"/>
        <v>9</v>
      </c>
      <c r="T72" s="1">
        <f t="shared" si="64"/>
        <v>5</v>
      </c>
      <c r="U72" s="1">
        <f t="shared" si="65"/>
        <v>12</v>
      </c>
      <c r="V72" s="1">
        <f t="shared" si="66"/>
        <v>5</v>
      </c>
      <c r="W72" s="1">
        <f t="shared" si="67"/>
        <v>1</v>
      </c>
      <c r="X72" s="1">
        <f t="shared" si="68"/>
        <v>22</v>
      </c>
      <c r="Y72" s="1">
        <f t="shared" si="69"/>
        <v>15</v>
      </c>
      <c r="Z72" s="1">
        <f t="shared" si="70"/>
        <v>3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44</v>
      </c>
      <c r="J84" s="1">
        <f t="shared" si="75"/>
        <v>21</v>
      </c>
      <c r="K84" s="1">
        <f t="shared" si="75"/>
        <v>9</v>
      </c>
      <c r="L84" s="1">
        <f t="shared" si="75"/>
        <v>6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21</v>
      </c>
      <c r="P84" s="1">
        <f t="shared" si="76"/>
        <v>12</v>
      </c>
      <c r="Q84" s="1">
        <f t="shared" si="76"/>
        <v>1</v>
      </c>
      <c r="R84" s="1">
        <f t="shared" si="76"/>
        <v>23</v>
      </c>
      <c r="S84" s="1">
        <f t="shared" si="76"/>
        <v>9</v>
      </c>
      <c r="T84" s="1">
        <f t="shared" si="76"/>
        <v>5</v>
      </c>
      <c r="U84" s="1">
        <f t="shared" si="76"/>
        <v>12</v>
      </c>
      <c r="V84" s="1">
        <f t="shared" si="76"/>
        <v>5</v>
      </c>
      <c r="W84" s="1">
        <f t="shared" si="76"/>
        <v>1</v>
      </c>
      <c r="X84" s="1">
        <f t="shared" si="76"/>
        <v>22</v>
      </c>
      <c r="Y84" s="1">
        <f t="shared" si="76"/>
        <v>15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260</v>
      </c>
      <c r="F85" s="1">
        <f>SUM(F2:F83)</f>
        <v>199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21-12-1</v>
      </c>
      <c r="R85" s="1" t="str">
        <f>IF(R84="","0-0-0",CONCATENATE(R84,"-",S84,"-",T84))</f>
        <v>23-9-5</v>
      </c>
      <c r="U85" s="1" t="str">
        <f>IF(U84="","0-0-0",CONCATENATE(U84,"-",V84,"-",W84))</f>
        <v>12-5-1</v>
      </c>
      <c r="X85" s="1" t="str">
        <f>IF(X84="","0-0-0",CONCATENATE(X84,"-",Y84,"-",Z84))</f>
        <v>22-15-3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E65" s="1">
        <v>2</v>
      </c>
      <c r="F65" s="1">
        <v>5</v>
      </c>
      <c r="G65" s="1" t="s">
        <v>83</v>
      </c>
      <c r="H65" s="1" t="s">
        <v>83</v>
      </c>
      <c r="I65" s="1">
        <f t="shared" si="29"/>
        <v>27</v>
      </c>
      <c r="J65" s="1">
        <f t="shared" si="30"/>
        <v>26</v>
      </c>
      <c r="K65" s="1">
        <f t="shared" si="31"/>
        <v>8</v>
      </c>
      <c r="L65" s="1">
        <f t="shared" si="32"/>
        <v>11</v>
      </c>
      <c r="M65" s="1">
        <f t="shared" si="33"/>
        <v>1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7</v>
      </c>
      <c r="R65" s="1">
        <f t="shared" si="38"/>
        <v>11</v>
      </c>
      <c r="S65" s="1">
        <f t="shared" si="39"/>
        <v>15</v>
      </c>
      <c r="T65" s="1">
        <f t="shared" si="40"/>
        <v>4</v>
      </c>
      <c r="U65" s="1">
        <f t="shared" si="41"/>
        <v>6</v>
      </c>
      <c r="V65" s="1">
        <f t="shared" si="42"/>
        <v>11</v>
      </c>
      <c r="W65" s="1">
        <f t="shared" si="43"/>
        <v>3</v>
      </c>
      <c r="X65" s="1">
        <f t="shared" si="44"/>
        <v>15</v>
      </c>
      <c r="Y65" s="1">
        <f t="shared" si="45"/>
        <v>17</v>
      </c>
      <c r="Z65" s="1">
        <f t="shared" si="46"/>
        <v>7</v>
      </c>
      <c r="AA65" s="1" t="str">
        <f t="shared" si="27"/>
        <v>L</v>
      </c>
      <c r="AB65" s="1">
        <f t="shared" si="47"/>
        <v>7</v>
      </c>
      <c r="AC65" s="1" t="str">
        <f t="shared" si="28"/>
        <v>L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27</v>
      </c>
      <c r="K66" s="1">
        <f t="shared" si="31"/>
        <v>8</v>
      </c>
      <c r="L66" s="1">
        <f t="shared" si="32"/>
        <v>11</v>
      </c>
      <c r="M66" s="1">
        <f t="shared" si="33"/>
        <v>1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7</v>
      </c>
      <c r="R66" s="1">
        <f t="shared" si="38"/>
        <v>11</v>
      </c>
      <c r="S66" s="1">
        <f t="shared" si="39"/>
        <v>16</v>
      </c>
      <c r="T66" s="1">
        <f t="shared" si="40"/>
        <v>4</v>
      </c>
      <c r="U66" s="1">
        <f t="shared" si="41"/>
        <v>6</v>
      </c>
      <c r="V66" s="1">
        <f t="shared" si="42"/>
        <v>12</v>
      </c>
      <c r="W66" s="1">
        <f t="shared" si="43"/>
        <v>3</v>
      </c>
      <c r="X66" s="1">
        <f t="shared" si="44"/>
        <v>15</v>
      </c>
      <c r="Y66" s="1">
        <f t="shared" si="45"/>
        <v>18</v>
      </c>
      <c r="Z66" s="1">
        <f t="shared" si="46"/>
        <v>7</v>
      </c>
      <c r="AA66" s="1" t="str">
        <f t="shared" ref="AA66:AA83" si="51">IF(E66="","",IF(E66&gt;F66,"W","L"))</f>
        <v>L</v>
      </c>
      <c r="AB66" s="1">
        <f t="shared" si="47"/>
        <v>8</v>
      </c>
      <c r="AC66" s="1" t="str">
        <f t="shared" ref="AC66:AC83" si="52">IF(E66="","",IF(E66&gt;F66,"W",IF(AND(E66&lt;F66,G66=$AK$2,H66=$AK$2),"L","OTL")))</f>
        <v>L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11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18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E68" s="1">
        <v>2</v>
      </c>
      <c r="F68" s="1">
        <v>3</v>
      </c>
      <c r="G68" s="1" t="s">
        <v>84</v>
      </c>
      <c r="H68" s="1" t="s">
        <v>84</v>
      </c>
      <c r="I68" s="1">
        <f t="shared" si="53"/>
        <v>28</v>
      </c>
      <c r="J68" s="1">
        <f t="shared" si="54"/>
        <v>27</v>
      </c>
      <c r="K68" s="1">
        <f t="shared" si="55"/>
        <v>8</v>
      </c>
      <c r="L68" s="1">
        <f t="shared" si="56"/>
        <v>12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11</v>
      </c>
      <c r="Q68" s="1">
        <f t="shared" si="61"/>
        <v>7</v>
      </c>
      <c r="R68" s="1">
        <f t="shared" si="62"/>
        <v>11</v>
      </c>
      <c r="S68" s="1">
        <f t="shared" si="63"/>
        <v>16</v>
      </c>
      <c r="T68" s="1">
        <f t="shared" si="64"/>
        <v>5</v>
      </c>
      <c r="U68" s="1">
        <f t="shared" si="65"/>
        <v>6</v>
      </c>
      <c r="V68" s="1">
        <f t="shared" si="66"/>
        <v>12</v>
      </c>
      <c r="W68" s="1">
        <f t="shared" si="67"/>
        <v>4</v>
      </c>
      <c r="X68" s="1">
        <f t="shared" si="68"/>
        <v>15</v>
      </c>
      <c r="Y68" s="1">
        <f t="shared" si="69"/>
        <v>18</v>
      </c>
      <c r="Z68" s="1">
        <f t="shared" si="70"/>
        <v>8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1</v>
      </c>
      <c r="AE68" s="1">
        <f t="shared" si="49"/>
        <v>6</v>
      </c>
      <c r="AF68" s="1">
        <f t="shared" si="50"/>
        <v>3</v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E69" s="1">
        <v>4</v>
      </c>
      <c r="F69" s="1">
        <v>2</v>
      </c>
      <c r="G69" s="1" t="s">
        <v>83</v>
      </c>
      <c r="H69" s="1" t="s">
        <v>83</v>
      </c>
      <c r="I69" s="1">
        <f t="shared" si="53"/>
        <v>29</v>
      </c>
      <c r="J69" s="1">
        <f t="shared" si="54"/>
        <v>27</v>
      </c>
      <c r="K69" s="1">
        <f t="shared" si="55"/>
        <v>8</v>
      </c>
      <c r="L69" s="1">
        <f t="shared" si="56"/>
        <v>12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11</v>
      </c>
      <c r="Q69" s="1">
        <f t="shared" si="61"/>
        <v>7</v>
      </c>
      <c r="R69" s="1">
        <f t="shared" si="62"/>
        <v>12</v>
      </c>
      <c r="S69" s="1">
        <f t="shared" si="63"/>
        <v>16</v>
      </c>
      <c r="T69" s="1">
        <f t="shared" si="64"/>
        <v>5</v>
      </c>
      <c r="U69" s="1">
        <f t="shared" si="65"/>
        <v>6</v>
      </c>
      <c r="V69" s="1">
        <f t="shared" si="66"/>
        <v>12</v>
      </c>
      <c r="W69" s="1">
        <f t="shared" si="67"/>
        <v>4</v>
      </c>
      <c r="X69" s="1">
        <f t="shared" si="68"/>
        <v>15</v>
      </c>
      <c r="Y69" s="1">
        <f t="shared" si="69"/>
        <v>18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2</v>
      </c>
      <c r="AE69" s="1">
        <f t="shared" si="49"/>
        <v>5</v>
      </c>
      <c r="AF69" s="1">
        <f t="shared" si="50"/>
        <v>3</v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29</v>
      </c>
      <c r="J70" s="1">
        <f t="shared" si="54"/>
        <v>28</v>
      </c>
      <c r="K70" s="1">
        <f t="shared" si="55"/>
        <v>8</v>
      </c>
      <c r="L70" s="1">
        <f t="shared" si="56"/>
        <v>12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12</v>
      </c>
      <c r="Q70" s="1">
        <f t="shared" si="61"/>
        <v>7</v>
      </c>
      <c r="R70" s="1">
        <f t="shared" si="62"/>
        <v>12</v>
      </c>
      <c r="S70" s="1">
        <f t="shared" si="63"/>
        <v>16</v>
      </c>
      <c r="T70" s="1">
        <f t="shared" si="64"/>
        <v>5</v>
      </c>
      <c r="U70" s="1">
        <f t="shared" si="65"/>
        <v>6</v>
      </c>
      <c r="V70" s="1">
        <f t="shared" si="66"/>
        <v>12</v>
      </c>
      <c r="W70" s="1">
        <f t="shared" si="67"/>
        <v>4</v>
      </c>
      <c r="X70" s="1">
        <f t="shared" si="68"/>
        <v>15</v>
      </c>
      <c r="Y70" s="1">
        <f t="shared" si="69"/>
        <v>19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2</v>
      </c>
      <c r="AE70" s="1">
        <f t="shared" si="49"/>
        <v>5</v>
      </c>
      <c r="AF70" s="1">
        <f t="shared" si="50"/>
        <v>3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28</v>
      </c>
      <c r="K71" s="1">
        <f t="shared" si="55"/>
        <v>8</v>
      </c>
      <c r="L71" s="1">
        <f t="shared" si="56"/>
        <v>13</v>
      </c>
      <c r="M71" s="1">
        <f t="shared" si="57"/>
        <v>1</v>
      </c>
      <c r="N71" s="1">
        <f t="shared" si="58"/>
        <v>4</v>
      </c>
      <c r="O71" s="1">
        <f t="shared" si="59"/>
        <v>17</v>
      </c>
      <c r="P71" s="1">
        <f t="shared" si="60"/>
        <v>12</v>
      </c>
      <c r="Q71" s="1">
        <f t="shared" si="61"/>
        <v>8</v>
      </c>
      <c r="R71" s="1">
        <f t="shared" si="62"/>
        <v>12</v>
      </c>
      <c r="S71" s="1">
        <f t="shared" si="63"/>
        <v>16</v>
      </c>
      <c r="T71" s="1">
        <f t="shared" si="64"/>
        <v>5</v>
      </c>
      <c r="U71" s="1">
        <f t="shared" si="65"/>
        <v>6</v>
      </c>
      <c r="V71" s="1">
        <f t="shared" si="66"/>
        <v>12</v>
      </c>
      <c r="W71" s="1">
        <f t="shared" si="67"/>
        <v>4</v>
      </c>
      <c r="X71" s="1">
        <f t="shared" si="68"/>
        <v>15</v>
      </c>
      <c r="Y71" s="1">
        <f t="shared" si="69"/>
        <v>19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2</v>
      </c>
      <c r="AE71" s="1">
        <f t="shared" si="49"/>
        <v>4</v>
      </c>
      <c r="AF71" s="1">
        <f t="shared" si="50"/>
        <v>4</v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29</v>
      </c>
      <c r="J72" s="1">
        <f t="shared" si="54"/>
        <v>29</v>
      </c>
      <c r="K72" s="1">
        <f t="shared" si="55"/>
        <v>8</v>
      </c>
      <c r="L72" s="1">
        <f t="shared" si="56"/>
        <v>13</v>
      </c>
      <c r="M72" s="1">
        <f t="shared" si="57"/>
        <v>1</v>
      </c>
      <c r="N72" s="1">
        <f t="shared" si="58"/>
        <v>4</v>
      </c>
      <c r="O72" s="1">
        <f t="shared" si="59"/>
        <v>17</v>
      </c>
      <c r="P72" s="1">
        <f t="shared" si="60"/>
        <v>12</v>
      </c>
      <c r="Q72" s="1">
        <f t="shared" si="61"/>
        <v>8</v>
      </c>
      <c r="R72" s="1">
        <f t="shared" si="62"/>
        <v>12</v>
      </c>
      <c r="S72" s="1">
        <f t="shared" si="63"/>
        <v>17</v>
      </c>
      <c r="T72" s="1">
        <f t="shared" si="64"/>
        <v>5</v>
      </c>
      <c r="U72" s="1">
        <f t="shared" si="65"/>
        <v>6</v>
      </c>
      <c r="V72" s="1">
        <f t="shared" si="66"/>
        <v>13</v>
      </c>
      <c r="W72" s="1">
        <f t="shared" si="67"/>
        <v>4</v>
      </c>
      <c r="X72" s="1">
        <f t="shared" si="68"/>
        <v>15</v>
      </c>
      <c r="Y72" s="1">
        <f t="shared" si="69"/>
        <v>20</v>
      </c>
      <c r="Z72" s="1">
        <f t="shared" si="70"/>
        <v>9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2</v>
      </c>
      <c r="AE72" s="1">
        <f t="shared" si="49"/>
        <v>5</v>
      </c>
      <c r="AF72" s="1">
        <f t="shared" si="50"/>
        <v>3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E73" s="1">
        <v>4</v>
      </c>
      <c r="F73" s="1">
        <v>2</v>
      </c>
      <c r="G73" s="1" t="s">
        <v>83</v>
      </c>
      <c r="H73" s="1" t="s">
        <v>83</v>
      </c>
      <c r="I73" s="1">
        <f t="shared" si="53"/>
        <v>30</v>
      </c>
      <c r="J73" s="1">
        <f t="shared" si="54"/>
        <v>29</v>
      </c>
      <c r="K73" s="1">
        <f t="shared" si="55"/>
        <v>8</v>
      </c>
      <c r="L73" s="1">
        <f t="shared" si="56"/>
        <v>13</v>
      </c>
      <c r="M73" s="1">
        <f t="shared" si="57"/>
        <v>1</v>
      </c>
      <c r="N73" s="1">
        <f t="shared" si="58"/>
        <v>4</v>
      </c>
      <c r="O73" s="1">
        <f t="shared" si="59"/>
        <v>17</v>
      </c>
      <c r="P73" s="1">
        <f t="shared" si="60"/>
        <v>12</v>
      </c>
      <c r="Q73" s="1">
        <f t="shared" si="61"/>
        <v>8</v>
      </c>
      <c r="R73" s="1">
        <f t="shared" si="62"/>
        <v>13</v>
      </c>
      <c r="S73" s="1">
        <f t="shared" si="63"/>
        <v>17</v>
      </c>
      <c r="T73" s="1">
        <f t="shared" si="64"/>
        <v>5</v>
      </c>
      <c r="U73" s="1">
        <f t="shared" si="65"/>
        <v>7</v>
      </c>
      <c r="V73" s="1">
        <f t="shared" si="66"/>
        <v>13</v>
      </c>
      <c r="W73" s="1">
        <f t="shared" si="67"/>
        <v>4</v>
      </c>
      <c r="X73" s="1">
        <f t="shared" si="68"/>
        <v>16</v>
      </c>
      <c r="Y73" s="1">
        <f t="shared" si="69"/>
        <v>20</v>
      </c>
      <c r="Z73" s="1">
        <f t="shared" si="70"/>
        <v>9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3</v>
      </c>
      <c r="AE73" s="1">
        <f t="shared" si="49"/>
        <v>5</v>
      </c>
      <c r="AF73" s="1">
        <f t="shared" si="50"/>
        <v>2</v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E74" s="1">
        <v>4</v>
      </c>
      <c r="F74" s="1">
        <v>3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29</v>
      </c>
      <c r="K74" s="1">
        <f t="shared" si="55"/>
        <v>8</v>
      </c>
      <c r="L74" s="1">
        <f t="shared" si="56"/>
        <v>13</v>
      </c>
      <c r="M74" s="1">
        <f t="shared" si="57"/>
        <v>1</v>
      </c>
      <c r="N74" s="1">
        <f t="shared" si="58"/>
        <v>4</v>
      </c>
      <c r="O74" s="1">
        <f t="shared" si="59"/>
        <v>18</v>
      </c>
      <c r="P74" s="1">
        <f t="shared" si="60"/>
        <v>12</v>
      </c>
      <c r="Q74" s="1">
        <f t="shared" si="61"/>
        <v>8</v>
      </c>
      <c r="R74" s="1">
        <f t="shared" si="62"/>
        <v>13</v>
      </c>
      <c r="S74" s="1">
        <f t="shared" si="63"/>
        <v>17</v>
      </c>
      <c r="T74" s="1">
        <f t="shared" si="64"/>
        <v>5</v>
      </c>
      <c r="U74" s="1">
        <f t="shared" si="65"/>
        <v>7</v>
      </c>
      <c r="V74" s="1">
        <f t="shared" si="66"/>
        <v>13</v>
      </c>
      <c r="W74" s="1">
        <f t="shared" si="67"/>
        <v>4</v>
      </c>
      <c r="X74" s="1">
        <f t="shared" si="68"/>
        <v>17</v>
      </c>
      <c r="Y74" s="1">
        <f t="shared" si="69"/>
        <v>20</v>
      </c>
      <c r="Z74" s="1">
        <f t="shared" si="70"/>
        <v>9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29</v>
      </c>
      <c r="K84" s="1">
        <f t="shared" si="75"/>
        <v>8</v>
      </c>
      <c r="L84" s="1">
        <f t="shared" si="75"/>
        <v>13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8</v>
      </c>
      <c r="R84" s="1">
        <f t="shared" si="76"/>
        <v>13</v>
      </c>
      <c r="S84" s="1">
        <f t="shared" si="76"/>
        <v>17</v>
      </c>
      <c r="T84" s="1">
        <f t="shared" si="76"/>
        <v>5</v>
      </c>
      <c r="U84" s="1">
        <f t="shared" si="76"/>
        <v>7</v>
      </c>
      <c r="V84" s="1">
        <f t="shared" si="76"/>
        <v>13</v>
      </c>
      <c r="W84" s="1">
        <f t="shared" si="76"/>
        <v>4</v>
      </c>
      <c r="X84" s="1">
        <f t="shared" si="76"/>
        <v>17</v>
      </c>
      <c r="Y84" s="1">
        <f t="shared" si="76"/>
        <v>20</v>
      </c>
      <c r="Z84" s="1">
        <f t="shared" si="76"/>
        <v>9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229</v>
      </c>
      <c r="F85" s="1">
        <f>SUM(F2:F83)</f>
        <v>255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18-12-8</v>
      </c>
      <c r="R85" s="1" t="str">
        <f>IF(R84="","0-0-0",CONCATENATE(R84,"-",S84,"-",T84))</f>
        <v>13-17-5</v>
      </c>
      <c r="U85" s="1" t="str">
        <f>IF(U84="","0-0-0",CONCATENATE(U84,"-",V84,"-",W84))</f>
        <v>7-13-4</v>
      </c>
      <c r="X85" s="1" t="str">
        <f>IF(X84="","0-0-0",CONCATENATE(X84,"-",Y84,"-",Z84))</f>
        <v>17-20-9</v>
      </c>
      <c r="AA85" s="1" t="str">
        <f>IF(AA84="","0-0",CONCATENATE(AA84,AB84))</f>
        <v>W2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73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34</v>
      </c>
      <c r="J64" s="1">
        <f t="shared" si="30"/>
        <v>25</v>
      </c>
      <c r="K64" s="1">
        <f t="shared" si="31"/>
        <v>8</v>
      </c>
      <c r="L64" s="1">
        <f t="shared" si="32"/>
        <v>4</v>
      </c>
      <c r="M64" s="1">
        <f t="shared" si="33"/>
        <v>0</v>
      </c>
      <c r="N64" s="1">
        <f t="shared" si="34"/>
        <v>0</v>
      </c>
      <c r="O64" s="1">
        <f t="shared" si="35"/>
        <v>18</v>
      </c>
      <c r="P64" s="1">
        <f t="shared" si="36"/>
        <v>10</v>
      </c>
      <c r="Q64" s="1">
        <f t="shared" si="37"/>
        <v>2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10</v>
      </c>
      <c r="V64" s="1">
        <f t="shared" si="42"/>
        <v>9</v>
      </c>
      <c r="W64" s="1">
        <f t="shared" si="43"/>
        <v>0</v>
      </c>
      <c r="X64" s="1">
        <f t="shared" si="44"/>
        <v>18</v>
      </c>
      <c r="Y64" s="1">
        <f t="shared" si="45"/>
        <v>14</v>
      </c>
      <c r="Z64" s="1">
        <f t="shared" si="46"/>
        <v>2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E65" s="1">
        <v>2</v>
      </c>
      <c r="F65" s="1">
        <v>3</v>
      </c>
      <c r="G65" s="1" t="s">
        <v>84</v>
      </c>
      <c r="H65" s="1" t="s">
        <v>83</v>
      </c>
      <c r="I65" s="1">
        <f t="shared" si="29"/>
        <v>34</v>
      </c>
      <c r="J65" s="1">
        <f t="shared" si="30"/>
        <v>25</v>
      </c>
      <c r="K65" s="1">
        <f t="shared" si="31"/>
        <v>8</v>
      </c>
      <c r="L65" s="1">
        <f t="shared" si="32"/>
        <v>5</v>
      </c>
      <c r="M65" s="1">
        <f t="shared" si="33"/>
        <v>0</v>
      </c>
      <c r="N65" s="1">
        <f t="shared" si="34"/>
        <v>0</v>
      </c>
      <c r="O65" s="1">
        <f t="shared" si="35"/>
        <v>18</v>
      </c>
      <c r="P65" s="1">
        <f t="shared" si="36"/>
        <v>10</v>
      </c>
      <c r="Q65" s="1">
        <f t="shared" si="37"/>
        <v>2</v>
      </c>
      <c r="R65" s="1">
        <f t="shared" si="38"/>
        <v>16</v>
      </c>
      <c r="S65" s="1">
        <f t="shared" si="39"/>
        <v>15</v>
      </c>
      <c r="T65" s="1">
        <f t="shared" si="40"/>
        <v>3</v>
      </c>
      <c r="U65" s="1">
        <f t="shared" si="41"/>
        <v>10</v>
      </c>
      <c r="V65" s="1">
        <f t="shared" si="42"/>
        <v>9</v>
      </c>
      <c r="W65" s="1">
        <f t="shared" si="43"/>
        <v>1</v>
      </c>
      <c r="X65" s="1">
        <f t="shared" si="44"/>
        <v>18</v>
      </c>
      <c r="Y65" s="1">
        <f t="shared" si="45"/>
        <v>14</v>
      </c>
      <c r="Z65" s="1">
        <f t="shared" si="46"/>
        <v>3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E66" s="1">
        <v>0</v>
      </c>
      <c r="F66" s="1">
        <v>5</v>
      </c>
      <c r="G66" s="1" t="s">
        <v>83</v>
      </c>
      <c r="H66" s="1" t="s">
        <v>83</v>
      </c>
      <c r="I66" s="1">
        <f t="shared" si="29"/>
        <v>34</v>
      </c>
      <c r="J66" s="1">
        <f t="shared" si="30"/>
        <v>26</v>
      </c>
      <c r="K66" s="1">
        <f t="shared" si="31"/>
        <v>8</v>
      </c>
      <c r="L66" s="1">
        <f t="shared" si="32"/>
        <v>5</v>
      </c>
      <c r="M66" s="1">
        <f t="shared" si="33"/>
        <v>0</v>
      </c>
      <c r="N66" s="1">
        <f t="shared" si="34"/>
        <v>0</v>
      </c>
      <c r="O66" s="1">
        <f t="shared" si="35"/>
        <v>18</v>
      </c>
      <c r="P66" s="1">
        <f t="shared" si="36"/>
        <v>10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3</v>
      </c>
      <c r="U66" s="1">
        <f t="shared" si="41"/>
        <v>10</v>
      </c>
      <c r="V66" s="1">
        <f t="shared" si="42"/>
        <v>10</v>
      </c>
      <c r="W66" s="1">
        <f t="shared" si="43"/>
        <v>1</v>
      </c>
      <c r="X66" s="1">
        <f t="shared" si="44"/>
        <v>18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E67" s="1">
        <v>2</v>
      </c>
      <c r="F67" s="1">
        <v>3</v>
      </c>
      <c r="G67" s="1" t="s">
        <v>84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3</v>
      </c>
      <c r="AC67" s="1" t="str">
        <f t="shared" si="52"/>
        <v>OTL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E68" s="1">
        <v>3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27</v>
      </c>
      <c r="K68" s="1">
        <f t="shared" si="55"/>
        <v>8</v>
      </c>
      <c r="L68" s="1">
        <f t="shared" si="56"/>
        <v>6</v>
      </c>
      <c r="M68" s="1">
        <f t="shared" si="57"/>
        <v>0</v>
      </c>
      <c r="N68" s="1">
        <f t="shared" si="58"/>
        <v>0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16</v>
      </c>
      <c r="S68" s="1">
        <f t="shared" si="63"/>
        <v>16</v>
      </c>
      <c r="T68" s="1">
        <f t="shared" si="64"/>
        <v>3</v>
      </c>
      <c r="U68" s="1">
        <f t="shared" si="65"/>
        <v>10</v>
      </c>
      <c r="V68" s="1">
        <f t="shared" si="66"/>
        <v>10</v>
      </c>
      <c r="W68" s="1">
        <f t="shared" si="67"/>
        <v>2</v>
      </c>
      <c r="X68" s="1">
        <f t="shared" si="68"/>
        <v>18</v>
      </c>
      <c r="Y68" s="1">
        <f t="shared" si="69"/>
        <v>15</v>
      </c>
      <c r="Z68" s="1">
        <f t="shared" si="70"/>
        <v>4</v>
      </c>
      <c r="AA68" s="1" t="str">
        <f t="shared" si="51"/>
        <v>L</v>
      </c>
      <c r="AB68" s="1">
        <f t="shared" si="71"/>
        <v>4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27</v>
      </c>
      <c r="K69" s="1">
        <f t="shared" si="55"/>
        <v>8</v>
      </c>
      <c r="L69" s="1">
        <f t="shared" si="56"/>
        <v>6</v>
      </c>
      <c r="M69" s="1">
        <f t="shared" si="57"/>
        <v>0</v>
      </c>
      <c r="N69" s="1">
        <f t="shared" si="58"/>
        <v>0</v>
      </c>
      <c r="O69" s="1">
        <f t="shared" si="59"/>
        <v>18</v>
      </c>
      <c r="P69" s="1">
        <f t="shared" si="60"/>
        <v>11</v>
      </c>
      <c r="Q69" s="1">
        <f t="shared" si="61"/>
        <v>3</v>
      </c>
      <c r="R69" s="1">
        <f t="shared" si="62"/>
        <v>17</v>
      </c>
      <c r="S69" s="1">
        <f t="shared" si="63"/>
        <v>16</v>
      </c>
      <c r="T69" s="1">
        <f t="shared" si="64"/>
        <v>3</v>
      </c>
      <c r="U69" s="1">
        <f t="shared" si="65"/>
        <v>11</v>
      </c>
      <c r="V69" s="1">
        <f t="shared" si="66"/>
        <v>10</v>
      </c>
      <c r="W69" s="1">
        <f t="shared" si="67"/>
        <v>2</v>
      </c>
      <c r="X69" s="1">
        <f t="shared" si="68"/>
        <v>19</v>
      </c>
      <c r="Y69" s="1">
        <f t="shared" si="69"/>
        <v>15</v>
      </c>
      <c r="Z69" s="1">
        <f t="shared" si="70"/>
        <v>4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E70" s="1">
        <v>4</v>
      </c>
      <c r="F70" s="1">
        <v>0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27</v>
      </c>
      <c r="K70" s="1">
        <f t="shared" si="55"/>
        <v>8</v>
      </c>
      <c r="L70" s="1">
        <f t="shared" si="56"/>
        <v>6</v>
      </c>
      <c r="M70" s="1">
        <f t="shared" si="57"/>
        <v>0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16</v>
      </c>
      <c r="T70" s="1">
        <f t="shared" si="64"/>
        <v>3</v>
      </c>
      <c r="U70" s="1">
        <f t="shared" si="65"/>
        <v>11</v>
      </c>
      <c r="V70" s="1">
        <f t="shared" si="66"/>
        <v>10</v>
      </c>
      <c r="W70" s="1">
        <f t="shared" si="67"/>
        <v>2</v>
      </c>
      <c r="X70" s="1">
        <f t="shared" si="68"/>
        <v>20</v>
      </c>
      <c r="Y70" s="1">
        <f t="shared" si="69"/>
        <v>15</v>
      </c>
      <c r="Z70" s="1">
        <f t="shared" si="70"/>
        <v>4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5</v>
      </c>
      <c r="AE70" s="1">
        <f t="shared" si="49"/>
        <v>3</v>
      </c>
      <c r="AF70" s="1">
        <f t="shared" si="50"/>
        <v>2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28</v>
      </c>
      <c r="K71" s="1">
        <f t="shared" si="55"/>
        <v>8</v>
      </c>
      <c r="L71" s="1">
        <f t="shared" si="56"/>
        <v>6</v>
      </c>
      <c r="M71" s="1">
        <f t="shared" si="57"/>
        <v>0</v>
      </c>
      <c r="N71" s="1">
        <f t="shared" si="58"/>
        <v>0</v>
      </c>
      <c r="O71" s="1">
        <f t="shared" si="59"/>
        <v>18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16</v>
      </c>
      <c r="T71" s="1">
        <f t="shared" si="64"/>
        <v>3</v>
      </c>
      <c r="U71" s="1">
        <f t="shared" si="65"/>
        <v>11</v>
      </c>
      <c r="V71" s="1">
        <f t="shared" si="66"/>
        <v>10</v>
      </c>
      <c r="W71" s="1">
        <f t="shared" si="67"/>
        <v>2</v>
      </c>
      <c r="X71" s="1">
        <f t="shared" si="68"/>
        <v>20</v>
      </c>
      <c r="Y71" s="1">
        <f t="shared" si="69"/>
        <v>16</v>
      </c>
      <c r="Z71" s="1">
        <f t="shared" si="70"/>
        <v>4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3</v>
      </c>
      <c r="AF71" s="1">
        <f t="shared" si="50"/>
        <v>2</v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E72" s="1">
        <v>4</v>
      </c>
      <c r="F72" s="1">
        <v>3</v>
      </c>
      <c r="G72" s="1" t="s">
        <v>84</v>
      </c>
      <c r="H72" s="1" t="s">
        <v>83</v>
      </c>
      <c r="I72" s="1">
        <f t="shared" si="53"/>
        <v>37</v>
      </c>
      <c r="J72" s="1">
        <f t="shared" si="54"/>
        <v>28</v>
      </c>
      <c r="K72" s="1">
        <f t="shared" si="55"/>
        <v>9</v>
      </c>
      <c r="L72" s="1">
        <f t="shared" si="56"/>
        <v>6</v>
      </c>
      <c r="M72" s="1">
        <f t="shared" si="57"/>
        <v>0</v>
      </c>
      <c r="N72" s="1">
        <f t="shared" si="58"/>
        <v>0</v>
      </c>
      <c r="O72" s="1">
        <f t="shared" si="59"/>
        <v>19</v>
      </c>
      <c r="P72" s="1">
        <f t="shared" si="60"/>
        <v>12</v>
      </c>
      <c r="Q72" s="1">
        <f t="shared" si="61"/>
        <v>3</v>
      </c>
      <c r="R72" s="1">
        <f t="shared" si="62"/>
        <v>18</v>
      </c>
      <c r="S72" s="1">
        <f t="shared" si="63"/>
        <v>16</v>
      </c>
      <c r="T72" s="1">
        <f t="shared" si="64"/>
        <v>3</v>
      </c>
      <c r="U72" s="1">
        <f t="shared" si="65"/>
        <v>11</v>
      </c>
      <c r="V72" s="1">
        <f t="shared" si="66"/>
        <v>10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37</v>
      </c>
      <c r="J73" s="1">
        <f t="shared" si="54"/>
        <v>29</v>
      </c>
      <c r="K73" s="1">
        <f t="shared" si="55"/>
        <v>9</v>
      </c>
      <c r="L73" s="1">
        <f t="shared" si="56"/>
        <v>6</v>
      </c>
      <c r="M73" s="1">
        <f t="shared" si="57"/>
        <v>0</v>
      </c>
      <c r="N73" s="1">
        <f t="shared" si="58"/>
        <v>0</v>
      </c>
      <c r="O73" s="1">
        <f t="shared" si="59"/>
        <v>19</v>
      </c>
      <c r="P73" s="1">
        <f t="shared" si="60"/>
        <v>13</v>
      </c>
      <c r="Q73" s="1">
        <f t="shared" si="61"/>
        <v>3</v>
      </c>
      <c r="R73" s="1">
        <f t="shared" si="62"/>
        <v>18</v>
      </c>
      <c r="S73" s="1">
        <f t="shared" si="63"/>
        <v>16</v>
      </c>
      <c r="T73" s="1">
        <f t="shared" si="64"/>
        <v>3</v>
      </c>
      <c r="U73" s="1">
        <f t="shared" si="65"/>
        <v>11</v>
      </c>
      <c r="V73" s="1">
        <f t="shared" si="66"/>
        <v>10</v>
      </c>
      <c r="W73" s="1">
        <f t="shared" si="67"/>
        <v>2</v>
      </c>
      <c r="X73" s="1">
        <f t="shared" si="68"/>
        <v>21</v>
      </c>
      <c r="Y73" s="1">
        <f t="shared" si="69"/>
        <v>17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E74" s="1">
        <v>4</v>
      </c>
      <c r="F74" s="1">
        <v>7</v>
      </c>
      <c r="G74" s="1" t="s">
        <v>83</v>
      </c>
      <c r="H74" s="1" t="s">
        <v>83</v>
      </c>
      <c r="I74" s="1">
        <f t="shared" si="53"/>
        <v>37</v>
      </c>
      <c r="J74" s="1">
        <f t="shared" si="54"/>
        <v>30</v>
      </c>
      <c r="K74" s="1">
        <f t="shared" si="55"/>
        <v>9</v>
      </c>
      <c r="L74" s="1">
        <f t="shared" si="56"/>
        <v>6</v>
      </c>
      <c r="M74" s="1">
        <f t="shared" si="57"/>
        <v>0</v>
      </c>
      <c r="N74" s="1">
        <f t="shared" si="58"/>
        <v>0</v>
      </c>
      <c r="O74" s="1">
        <f t="shared" si="59"/>
        <v>19</v>
      </c>
      <c r="P74" s="1">
        <f t="shared" si="60"/>
        <v>14</v>
      </c>
      <c r="Q74" s="1">
        <f t="shared" si="61"/>
        <v>3</v>
      </c>
      <c r="R74" s="1">
        <f t="shared" si="62"/>
        <v>18</v>
      </c>
      <c r="S74" s="1">
        <f t="shared" si="63"/>
        <v>16</v>
      </c>
      <c r="T74" s="1">
        <f t="shared" si="64"/>
        <v>3</v>
      </c>
      <c r="U74" s="1">
        <f t="shared" si="65"/>
        <v>11</v>
      </c>
      <c r="V74" s="1">
        <f t="shared" si="66"/>
        <v>10</v>
      </c>
      <c r="W74" s="1">
        <f t="shared" si="67"/>
        <v>2</v>
      </c>
      <c r="X74" s="1">
        <f t="shared" si="68"/>
        <v>21</v>
      </c>
      <c r="Y74" s="1">
        <f t="shared" si="69"/>
        <v>17</v>
      </c>
      <c r="Z74" s="1">
        <f t="shared" si="70"/>
        <v>4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3</v>
      </c>
      <c r="AE74" s="1">
        <f t="shared" si="49"/>
        <v>5</v>
      </c>
      <c r="AF74" s="1">
        <f t="shared" si="50"/>
        <v>2</v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30</v>
      </c>
      <c r="K84" s="1">
        <f t="shared" si="75"/>
        <v>9</v>
      </c>
      <c r="L84" s="1">
        <f t="shared" si="75"/>
        <v>6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19</v>
      </c>
      <c r="P84" s="1">
        <f t="shared" si="76"/>
        <v>14</v>
      </c>
      <c r="Q84" s="1">
        <f t="shared" si="76"/>
        <v>3</v>
      </c>
      <c r="R84" s="1">
        <f t="shared" si="76"/>
        <v>18</v>
      </c>
      <c r="S84" s="1">
        <f t="shared" si="76"/>
        <v>16</v>
      </c>
      <c r="T84" s="1">
        <f t="shared" si="76"/>
        <v>3</v>
      </c>
      <c r="U84" s="1">
        <f t="shared" si="76"/>
        <v>11</v>
      </c>
      <c r="V84" s="1">
        <f t="shared" si="76"/>
        <v>10</v>
      </c>
      <c r="W84" s="1">
        <f t="shared" si="76"/>
        <v>2</v>
      </c>
      <c r="X84" s="1">
        <f t="shared" si="76"/>
        <v>21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229</v>
      </c>
      <c r="F85" s="1">
        <f>SUM(F2:F83)</f>
        <v>210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19-14-3</v>
      </c>
      <c r="R85" s="1" t="str">
        <f>IF(R84="","0-0-0",CONCATENATE(R84,"-",S84,"-",T84))</f>
        <v>18-16-3</v>
      </c>
      <c r="U85" s="1" t="str">
        <f>IF(U84="","0-0-0",CONCATENATE(U84,"-",V84,"-",W84))</f>
        <v>11-10-2</v>
      </c>
      <c r="X85" s="1" t="str">
        <f>IF(X84="","0-0-0",CONCATENATE(X84,"-",Y84,"-",Z84))</f>
        <v>21-17-4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73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E64" s="1">
        <v>2</v>
      </c>
      <c r="F64" s="1">
        <v>3</v>
      </c>
      <c r="G64" s="1" t="s">
        <v>84</v>
      </c>
      <c r="H64" s="1" t="s">
        <v>83</v>
      </c>
      <c r="I64" s="1">
        <f t="shared" si="29"/>
        <v>19</v>
      </c>
      <c r="J64" s="1">
        <f t="shared" si="30"/>
        <v>36</v>
      </c>
      <c r="K64" s="1">
        <f t="shared" si="31"/>
        <v>6</v>
      </c>
      <c r="L64" s="1">
        <f t="shared" si="32"/>
        <v>8</v>
      </c>
      <c r="M64" s="1">
        <f t="shared" si="33"/>
        <v>4</v>
      </c>
      <c r="N64" s="1">
        <f t="shared" si="34"/>
        <v>2</v>
      </c>
      <c r="O64" s="1">
        <f t="shared" si="35"/>
        <v>6</v>
      </c>
      <c r="P64" s="1">
        <f t="shared" si="36"/>
        <v>19</v>
      </c>
      <c r="Q64" s="1">
        <f t="shared" si="37"/>
        <v>5</v>
      </c>
      <c r="R64" s="1">
        <f t="shared" si="38"/>
        <v>13</v>
      </c>
      <c r="S64" s="1">
        <f t="shared" si="39"/>
        <v>17</v>
      </c>
      <c r="T64" s="1">
        <f t="shared" si="40"/>
        <v>3</v>
      </c>
      <c r="U64" s="1">
        <f t="shared" si="41"/>
        <v>5</v>
      </c>
      <c r="V64" s="1">
        <f t="shared" si="42"/>
        <v>8</v>
      </c>
      <c r="W64" s="1">
        <f t="shared" si="43"/>
        <v>2</v>
      </c>
      <c r="X64" s="1">
        <f t="shared" si="44"/>
        <v>11</v>
      </c>
      <c r="Y64" s="1">
        <f t="shared" si="45"/>
        <v>18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2</v>
      </c>
      <c r="AE64" s="1">
        <f t="shared" si="49"/>
        <v>5</v>
      </c>
      <c r="AF64" s="1">
        <f t="shared" si="50"/>
        <v>3</v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E65" s="1">
        <v>0</v>
      </c>
      <c r="F65" s="1">
        <v>2</v>
      </c>
      <c r="G65" s="1" t="s">
        <v>83</v>
      </c>
      <c r="H65" s="1" t="s">
        <v>83</v>
      </c>
      <c r="I65" s="1">
        <f t="shared" si="29"/>
        <v>19</v>
      </c>
      <c r="J65" s="1">
        <f t="shared" si="30"/>
        <v>37</v>
      </c>
      <c r="K65" s="1">
        <f t="shared" si="31"/>
        <v>6</v>
      </c>
      <c r="L65" s="1">
        <f t="shared" si="32"/>
        <v>8</v>
      </c>
      <c r="M65" s="1">
        <f t="shared" si="33"/>
        <v>4</v>
      </c>
      <c r="N65" s="1">
        <f t="shared" si="34"/>
        <v>2</v>
      </c>
      <c r="O65" s="1">
        <f t="shared" si="35"/>
        <v>6</v>
      </c>
      <c r="P65" s="1">
        <f t="shared" si="36"/>
        <v>20</v>
      </c>
      <c r="Q65" s="1">
        <f t="shared" si="37"/>
        <v>5</v>
      </c>
      <c r="R65" s="1">
        <f t="shared" si="38"/>
        <v>13</v>
      </c>
      <c r="S65" s="1">
        <f t="shared" si="39"/>
        <v>17</v>
      </c>
      <c r="T65" s="1">
        <f t="shared" si="40"/>
        <v>3</v>
      </c>
      <c r="U65" s="1">
        <f t="shared" si="41"/>
        <v>5</v>
      </c>
      <c r="V65" s="1">
        <f t="shared" si="42"/>
        <v>8</v>
      </c>
      <c r="W65" s="1">
        <f t="shared" si="43"/>
        <v>2</v>
      </c>
      <c r="X65" s="1">
        <f t="shared" si="44"/>
        <v>11</v>
      </c>
      <c r="Y65" s="1">
        <f t="shared" si="45"/>
        <v>18</v>
      </c>
      <c r="Z65" s="1">
        <f t="shared" si="46"/>
        <v>5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1</v>
      </c>
      <c r="AE65" s="1">
        <f t="shared" si="49"/>
        <v>6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E66" s="1">
        <v>4</v>
      </c>
      <c r="F66" s="1">
        <v>3</v>
      </c>
      <c r="G66" s="1" t="s">
        <v>84</v>
      </c>
      <c r="H66" s="1" t="s">
        <v>84</v>
      </c>
      <c r="I66" s="1">
        <f t="shared" si="29"/>
        <v>20</v>
      </c>
      <c r="J66" s="1">
        <f t="shared" si="30"/>
        <v>37</v>
      </c>
      <c r="K66" s="1">
        <f t="shared" si="31"/>
        <v>7</v>
      </c>
      <c r="L66" s="1">
        <f t="shared" si="32"/>
        <v>8</v>
      </c>
      <c r="M66" s="1">
        <f t="shared" si="33"/>
        <v>5</v>
      </c>
      <c r="N66" s="1">
        <f t="shared" si="34"/>
        <v>2</v>
      </c>
      <c r="O66" s="1">
        <f t="shared" si="35"/>
        <v>7</v>
      </c>
      <c r="P66" s="1">
        <f t="shared" si="36"/>
        <v>20</v>
      </c>
      <c r="Q66" s="1">
        <f t="shared" si="37"/>
        <v>5</v>
      </c>
      <c r="R66" s="1">
        <f t="shared" si="38"/>
        <v>13</v>
      </c>
      <c r="S66" s="1">
        <f t="shared" si="39"/>
        <v>17</v>
      </c>
      <c r="T66" s="1">
        <f t="shared" si="40"/>
        <v>3</v>
      </c>
      <c r="U66" s="1">
        <f t="shared" si="41"/>
        <v>5</v>
      </c>
      <c r="V66" s="1">
        <f t="shared" si="42"/>
        <v>8</v>
      </c>
      <c r="W66" s="1">
        <f t="shared" si="43"/>
        <v>2</v>
      </c>
      <c r="X66" s="1">
        <f t="shared" si="44"/>
        <v>12</v>
      </c>
      <c r="Y66" s="1">
        <f t="shared" si="45"/>
        <v>18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E67" s="1">
        <v>2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20</v>
      </c>
      <c r="J67" s="1">
        <f t="shared" ref="J67:J83" si="54">IF(E67="","",IF(AND(F67&gt;E67,G67=$AK$2,H67=$AK$2),J66+1,J66))</f>
        <v>38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7</v>
      </c>
      <c r="P67" s="1">
        <f t="shared" ref="P67:P83" si="60">IF(E67="","",IF(AND(C67=$AL$1,F67&gt;E67,G67=$AK$2,H67=$AK$2), P66+1, P66))</f>
        <v>21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13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12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E68" s="1">
        <v>5</v>
      </c>
      <c r="F68" s="1">
        <v>2</v>
      </c>
      <c r="G68" s="1" t="s">
        <v>83</v>
      </c>
      <c r="H68" s="1" t="s">
        <v>83</v>
      </c>
      <c r="I68" s="1">
        <f t="shared" si="53"/>
        <v>21</v>
      </c>
      <c r="J68" s="1">
        <f t="shared" si="54"/>
        <v>38</v>
      </c>
      <c r="K68" s="1">
        <f t="shared" si="55"/>
        <v>7</v>
      </c>
      <c r="L68" s="1">
        <f t="shared" si="56"/>
        <v>8</v>
      </c>
      <c r="M68" s="1">
        <f t="shared" si="57"/>
        <v>5</v>
      </c>
      <c r="N68" s="1">
        <f t="shared" si="58"/>
        <v>2</v>
      </c>
      <c r="O68" s="1">
        <f t="shared" si="59"/>
        <v>8</v>
      </c>
      <c r="P68" s="1">
        <f t="shared" si="60"/>
        <v>21</v>
      </c>
      <c r="Q68" s="1">
        <f t="shared" si="61"/>
        <v>5</v>
      </c>
      <c r="R68" s="1">
        <f t="shared" si="62"/>
        <v>13</v>
      </c>
      <c r="S68" s="1">
        <f t="shared" si="63"/>
        <v>17</v>
      </c>
      <c r="T68" s="1">
        <f t="shared" si="64"/>
        <v>3</v>
      </c>
      <c r="U68" s="1">
        <f t="shared" si="65"/>
        <v>5</v>
      </c>
      <c r="V68" s="1">
        <f t="shared" si="66"/>
        <v>9</v>
      </c>
      <c r="W68" s="1">
        <f t="shared" si="67"/>
        <v>2</v>
      </c>
      <c r="X68" s="1">
        <f t="shared" si="68"/>
        <v>12</v>
      </c>
      <c r="Y68" s="1">
        <f t="shared" si="69"/>
        <v>19</v>
      </c>
      <c r="Z68" s="1">
        <f t="shared" si="70"/>
        <v>5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E69" s="1">
        <v>2</v>
      </c>
      <c r="F69" s="1">
        <v>6</v>
      </c>
      <c r="G69" s="1" t="s">
        <v>83</v>
      </c>
      <c r="H69" s="1" t="s">
        <v>83</v>
      </c>
      <c r="I69" s="1">
        <f t="shared" si="53"/>
        <v>21</v>
      </c>
      <c r="J69" s="1">
        <f t="shared" si="54"/>
        <v>39</v>
      </c>
      <c r="K69" s="1">
        <f t="shared" si="55"/>
        <v>7</v>
      </c>
      <c r="L69" s="1">
        <f t="shared" si="56"/>
        <v>8</v>
      </c>
      <c r="M69" s="1">
        <f t="shared" si="57"/>
        <v>5</v>
      </c>
      <c r="N69" s="1">
        <f t="shared" si="58"/>
        <v>2</v>
      </c>
      <c r="O69" s="1">
        <f t="shared" si="59"/>
        <v>8</v>
      </c>
      <c r="P69" s="1">
        <f t="shared" si="60"/>
        <v>22</v>
      </c>
      <c r="Q69" s="1">
        <f t="shared" si="61"/>
        <v>5</v>
      </c>
      <c r="R69" s="1">
        <f t="shared" si="62"/>
        <v>13</v>
      </c>
      <c r="S69" s="1">
        <f t="shared" si="63"/>
        <v>17</v>
      </c>
      <c r="T69" s="1">
        <f t="shared" si="64"/>
        <v>3</v>
      </c>
      <c r="U69" s="1">
        <f t="shared" si="65"/>
        <v>5</v>
      </c>
      <c r="V69" s="1">
        <f t="shared" si="66"/>
        <v>9</v>
      </c>
      <c r="W69" s="1">
        <f t="shared" si="67"/>
        <v>2</v>
      </c>
      <c r="X69" s="1">
        <f t="shared" si="68"/>
        <v>12</v>
      </c>
      <c r="Y69" s="1">
        <f t="shared" si="69"/>
        <v>19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21</v>
      </c>
      <c r="J70" s="1">
        <f t="shared" si="54"/>
        <v>40</v>
      </c>
      <c r="K70" s="1">
        <f t="shared" si="55"/>
        <v>7</v>
      </c>
      <c r="L70" s="1">
        <f t="shared" si="56"/>
        <v>8</v>
      </c>
      <c r="M70" s="1">
        <f t="shared" si="57"/>
        <v>5</v>
      </c>
      <c r="N70" s="1">
        <f t="shared" si="58"/>
        <v>2</v>
      </c>
      <c r="O70" s="1">
        <f t="shared" si="59"/>
        <v>8</v>
      </c>
      <c r="P70" s="1">
        <f t="shared" si="60"/>
        <v>23</v>
      </c>
      <c r="Q70" s="1">
        <f t="shared" si="61"/>
        <v>5</v>
      </c>
      <c r="R70" s="1">
        <f t="shared" si="62"/>
        <v>13</v>
      </c>
      <c r="S70" s="1">
        <f t="shared" si="63"/>
        <v>17</v>
      </c>
      <c r="T70" s="1">
        <f t="shared" si="64"/>
        <v>3</v>
      </c>
      <c r="U70" s="1">
        <f t="shared" si="65"/>
        <v>5</v>
      </c>
      <c r="V70" s="1">
        <f t="shared" si="66"/>
        <v>9</v>
      </c>
      <c r="W70" s="1">
        <f t="shared" si="67"/>
        <v>2</v>
      </c>
      <c r="X70" s="1">
        <f t="shared" si="68"/>
        <v>12</v>
      </c>
      <c r="Y70" s="1">
        <f t="shared" si="69"/>
        <v>20</v>
      </c>
      <c r="Z70" s="1">
        <f t="shared" si="70"/>
        <v>5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6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E71" s="1">
        <v>3</v>
      </c>
      <c r="F71" s="1">
        <v>5</v>
      </c>
      <c r="G71" s="1" t="s">
        <v>83</v>
      </c>
      <c r="H71" s="1" t="s">
        <v>83</v>
      </c>
      <c r="I71" s="1">
        <f t="shared" si="53"/>
        <v>21</v>
      </c>
      <c r="J71" s="1">
        <f t="shared" si="54"/>
        <v>41</v>
      </c>
      <c r="K71" s="1">
        <f t="shared" si="55"/>
        <v>7</v>
      </c>
      <c r="L71" s="1">
        <f t="shared" si="56"/>
        <v>8</v>
      </c>
      <c r="M71" s="1">
        <f t="shared" si="57"/>
        <v>5</v>
      </c>
      <c r="N71" s="1">
        <f t="shared" si="58"/>
        <v>2</v>
      </c>
      <c r="O71" s="1">
        <f t="shared" si="59"/>
        <v>8</v>
      </c>
      <c r="P71" s="1">
        <f t="shared" si="60"/>
        <v>24</v>
      </c>
      <c r="Q71" s="1">
        <f t="shared" si="61"/>
        <v>5</v>
      </c>
      <c r="R71" s="1">
        <f t="shared" si="62"/>
        <v>13</v>
      </c>
      <c r="S71" s="1">
        <f t="shared" si="63"/>
        <v>17</v>
      </c>
      <c r="T71" s="1">
        <f t="shared" si="64"/>
        <v>3</v>
      </c>
      <c r="U71" s="1">
        <f t="shared" si="65"/>
        <v>5</v>
      </c>
      <c r="V71" s="1">
        <f t="shared" si="66"/>
        <v>10</v>
      </c>
      <c r="W71" s="1">
        <f t="shared" si="67"/>
        <v>2</v>
      </c>
      <c r="X71" s="1">
        <f t="shared" si="68"/>
        <v>12</v>
      </c>
      <c r="Y71" s="1">
        <f t="shared" si="69"/>
        <v>21</v>
      </c>
      <c r="Z71" s="1">
        <f t="shared" si="70"/>
        <v>5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6</v>
      </c>
      <c r="AF71" s="1">
        <f t="shared" si="50"/>
        <v>1</v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E72" s="1">
        <v>0</v>
      </c>
      <c r="F72" s="1">
        <v>4</v>
      </c>
      <c r="G72" s="1" t="s">
        <v>83</v>
      </c>
      <c r="H72" s="1" t="s">
        <v>83</v>
      </c>
      <c r="I72" s="1">
        <f t="shared" si="53"/>
        <v>21</v>
      </c>
      <c r="J72" s="1">
        <f t="shared" si="54"/>
        <v>42</v>
      </c>
      <c r="K72" s="1">
        <f t="shared" si="55"/>
        <v>7</v>
      </c>
      <c r="L72" s="1">
        <f t="shared" si="56"/>
        <v>8</v>
      </c>
      <c r="M72" s="1">
        <f t="shared" si="57"/>
        <v>5</v>
      </c>
      <c r="N72" s="1">
        <f t="shared" si="58"/>
        <v>2</v>
      </c>
      <c r="O72" s="1">
        <f t="shared" si="59"/>
        <v>8</v>
      </c>
      <c r="P72" s="1">
        <f t="shared" si="60"/>
        <v>25</v>
      </c>
      <c r="Q72" s="1">
        <f t="shared" si="61"/>
        <v>5</v>
      </c>
      <c r="R72" s="1">
        <f t="shared" si="62"/>
        <v>13</v>
      </c>
      <c r="S72" s="1">
        <f t="shared" si="63"/>
        <v>17</v>
      </c>
      <c r="T72" s="1">
        <f t="shared" si="64"/>
        <v>3</v>
      </c>
      <c r="U72" s="1">
        <f t="shared" si="65"/>
        <v>5</v>
      </c>
      <c r="V72" s="1">
        <f t="shared" si="66"/>
        <v>11</v>
      </c>
      <c r="W72" s="1">
        <f t="shared" si="67"/>
        <v>2</v>
      </c>
      <c r="X72" s="1">
        <f t="shared" si="68"/>
        <v>12</v>
      </c>
      <c r="Y72" s="1">
        <f t="shared" si="69"/>
        <v>22</v>
      </c>
      <c r="Z72" s="1">
        <f t="shared" si="70"/>
        <v>5</v>
      </c>
      <c r="AA72" s="1" t="str">
        <f t="shared" si="51"/>
        <v>L</v>
      </c>
      <c r="AB72" s="1">
        <f t="shared" si="71"/>
        <v>4</v>
      </c>
      <c r="AC72" s="1" t="str">
        <f t="shared" si="52"/>
        <v>L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42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25</v>
      </c>
      <c r="Q84" s="1">
        <f t="shared" si="76"/>
        <v>5</v>
      </c>
      <c r="R84" s="1">
        <f t="shared" si="76"/>
        <v>13</v>
      </c>
      <c r="S84" s="1">
        <f t="shared" si="76"/>
        <v>17</v>
      </c>
      <c r="T84" s="1">
        <f t="shared" si="76"/>
        <v>3</v>
      </c>
      <c r="U84" s="1">
        <f t="shared" si="76"/>
        <v>5</v>
      </c>
      <c r="V84" s="1">
        <f t="shared" si="76"/>
        <v>11</v>
      </c>
      <c r="W84" s="1">
        <f t="shared" si="76"/>
        <v>2</v>
      </c>
      <c r="X84" s="1">
        <f t="shared" si="76"/>
        <v>12</v>
      </c>
      <c r="Y84" s="1">
        <f t="shared" si="76"/>
        <v>22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182</v>
      </c>
      <c r="F85" s="1">
        <f>SUM(F2:F83)</f>
        <v>266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8-25-5</v>
      </c>
      <c r="R85" s="1" t="str">
        <f>IF(R84="","0-0-0",CONCATENATE(R84,"-",S84,"-",T84))</f>
        <v>13-17-3</v>
      </c>
      <c r="U85" s="1" t="str">
        <f>IF(U84="","0-0-0",CONCATENATE(U84,"-",V84,"-",W84))</f>
        <v>5-11-2</v>
      </c>
      <c r="X85" s="1" t="str">
        <f>IF(X84="","0-0-0",CONCATENATE(X84,"-",Y84,"-",Z84))</f>
        <v>12-22-5</v>
      </c>
      <c r="AA85" s="1" t="str">
        <f>IF(AA84="","0-0",CONCATENATE(AA84,AB84))</f>
        <v>L4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E65" s="1">
        <v>2</v>
      </c>
      <c r="F65" s="1">
        <v>4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21</v>
      </c>
      <c r="K65" s="1">
        <f t="shared" si="31"/>
        <v>8</v>
      </c>
      <c r="L65" s="1">
        <f t="shared" si="32"/>
        <v>14</v>
      </c>
      <c r="M65" s="1">
        <f t="shared" si="33"/>
        <v>1</v>
      </c>
      <c r="N65" s="1">
        <f t="shared" si="34"/>
        <v>6</v>
      </c>
      <c r="O65" s="1">
        <f t="shared" si="35"/>
        <v>14</v>
      </c>
      <c r="P65" s="1">
        <f t="shared" si="36"/>
        <v>10</v>
      </c>
      <c r="Q65" s="1">
        <f t="shared" si="37"/>
        <v>7</v>
      </c>
      <c r="R65" s="1">
        <f t="shared" si="38"/>
        <v>15</v>
      </c>
      <c r="S65" s="1">
        <f t="shared" si="39"/>
        <v>11</v>
      </c>
      <c r="T65" s="1">
        <f t="shared" si="40"/>
        <v>7</v>
      </c>
      <c r="U65" s="1">
        <f t="shared" si="41"/>
        <v>10</v>
      </c>
      <c r="V65" s="1">
        <f t="shared" si="42"/>
        <v>5</v>
      </c>
      <c r="W65" s="1">
        <f t="shared" si="43"/>
        <v>4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E66" s="1">
        <v>1</v>
      </c>
      <c r="F66" s="1">
        <v>2</v>
      </c>
      <c r="G66" s="1" t="s">
        <v>83</v>
      </c>
      <c r="H66" s="1" t="s">
        <v>83</v>
      </c>
      <c r="I66" s="1">
        <f t="shared" si="29"/>
        <v>29</v>
      </c>
      <c r="J66" s="1">
        <f t="shared" si="30"/>
        <v>22</v>
      </c>
      <c r="K66" s="1">
        <f t="shared" si="31"/>
        <v>8</v>
      </c>
      <c r="L66" s="1">
        <f t="shared" si="32"/>
        <v>14</v>
      </c>
      <c r="M66" s="1">
        <f t="shared" si="33"/>
        <v>1</v>
      </c>
      <c r="N66" s="1">
        <f t="shared" si="34"/>
        <v>6</v>
      </c>
      <c r="O66" s="1">
        <f t="shared" si="35"/>
        <v>14</v>
      </c>
      <c r="P66" s="1">
        <f t="shared" si="36"/>
        <v>10</v>
      </c>
      <c r="Q66" s="1">
        <f t="shared" si="37"/>
        <v>7</v>
      </c>
      <c r="R66" s="1">
        <f t="shared" si="38"/>
        <v>15</v>
      </c>
      <c r="S66" s="1">
        <f t="shared" si="39"/>
        <v>12</v>
      </c>
      <c r="T66" s="1">
        <f t="shared" si="40"/>
        <v>7</v>
      </c>
      <c r="U66" s="1">
        <f t="shared" si="41"/>
        <v>10</v>
      </c>
      <c r="V66" s="1">
        <f t="shared" si="42"/>
        <v>5</v>
      </c>
      <c r="W66" s="1">
        <f t="shared" si="43"/>
        <v>4</v>
      </c>
      <c r="X66" s="1">
        <f t="shared" si="44"/>
        <v>16</v>
      </c>
      <c r="Y66" s="1">
        <f t="shared" si="45"/>
        <v>12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3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30</v>
      </c>
      <c r="J67" s="1">
        <f t="shared" ref="J67:J83" si="54">IF(E67="","",IF(AND(F67&gt;E67,G67=$AK$2,H67=$AK$2),J66+1,J66))</f>
        <v>22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14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7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E68" s="1">
        <v>4</v>
      </c>
      <c r="F68" s="1">
        <v>0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22</v>
      </c>
      <c r="K68" s="1">
        <f t="shared" si="55"/>
        <v>8</v>
      </c>
      <c r="L68" s="1">
        <f t="shared" si="56"/>
        <v>14</v>
      </c>
      <c r="M68" s="1">
        <f t="shared" si="57"/>
        <v>1</v>
      </c>
      <c r="N68" s="1">
        <f t="shared" si="58"/>
        <v>6</v>
      </c>
      <c r="O68" s="1">
        <f t="shared" si="59"/>
        <v>16</v>
      </c>
      <c r="P68" s="1">
        <f t="shared" si="60"/>
        <v>10</v>
      </c>
      <c r="Q68" s="1">
        <f t="shared" si="61"/>
        <v>7</v>
      </c>
      <c r="R68" s="1">
        <f t="shared" si="62"/>
        <v>15</v>
      </c>
      <c r="S68" s="1">
        <f t="shared" si="63"/>
        <v>12</v>
      </c>
      <c r="T68" s="1">
        <f t="shared" si="64"/>
        <v>7</v>
      </c>
      <c r="U68" s="1">
        <f t="shared" si="65"/>
        <v>10</v>
      </c>
      <c r="V68" s="1">
        <f t="shared" si="66"/>
        <v>5</v>
      </c>
      <c r="W68" s="1">
        <f t="shared" si="67"/>
        <v>4</v>
      </c>
      <c r="X68" s="1">
        <f t="shared" si="68"/>
        <v>17</v>
      </c>
      <c r="Y68" s="1">
        <f t="shared" si="69"/>
        <v>12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E69" s="1">
        <v>0</v>
      </c>
      <c r="F69" s="1">
        <v>2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23</v>
      </c>
      <c r="K69" s="1">
        <f t="shared" si="55"/>
        <v>8</v>
      </c>
      <c r="L69" s="1">
        <f t="shared" si="56"/>
        <v>14</v>
      </c>
      <c r="M69" s="1">
        <f t="shared" si="57"/>
        <v>1</v>
      </c>
      <c r="N69" s="1">
        <f t="shared" si="58"/>
        <v>6</v>
      </c>
      <c r="O69" s="1">
        <f t="shared" si="59"/>
        <v>16</v>
      </c>
      <c r="P69" s="1">
        <f t="shared" si="60"/>
        <v>11</v>
      </c>
      <c r="Q69" s="1">
        <f t="shared" si="61"/>
        <v>7</v>
      </c>
      <c r="R69" s="1">
        <f t="shared" si="62"/>
        <v>15</v>
      </c>
      <c r="S69" s="1">
        <f t="shared" si="63"/>
        <v>12</v>
      </c>
      <c r="T69" s="1">
        <f t="shared" si="64"/>
        <v>7</v>
      </c>
      <c r="U69" s="1">
        <f t="shared" si="65"/>
        <v>10</v>
      </c>
      <c r="V69" s="1">
        <f t="shared" si="66"/>
        <v>5</v>
      </c>
      <c r="W69" s="1">
        <f t="shared" si="67"/>
        <v>4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7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E70" s="1">
        <v>0</v>
      </c>
      <c r="F70" s="1">
        <v>4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24</v>
      </c>
      <c r="K70" s="1">
        <f t="shared" si="55"/>
        <v>8</v>
      </c>
      <c r="L70" s="1">
        <f t="shared" si="56"/>
        <v>14</v>
      </c>
      <c r="M70" s="1">
        <f t="shared" si="57"/>
        <v>1</v>
      </c>
      <c r="N70" s="1">
        <f t="shared" si="58"/>
        <v>6</v>
      </c>
      <c r="O70" s="1">
        <f t="shared" si="59"/>
        <v>16</v>
      </c>
      <c r="P70" s="1">
        <f t="shared" si="60"/>
        <v>12</v>
      </c>
      <c r="Q70" s="1">
        <f t="shared" si="61"/>
        <v>7</v>
      </c>
      <c r="R70" s="1">
        <f t="shared" si="62"/>
        <v>15</v>
      </c>
      <c r="S70" s="1">
        <f t="shared" si="63"/>
        <v>12</v>
      </c>
      <c r="T70" s="1">
        <f t="shared" si="64"/>
        <v>7</v>
      </c>
      <c r="U70" s="1">
        <f t="shared" si="65"/>
        <v>10</v>
      </c>
      <c r="V70" s="1">
        <f t="shared" si="66"/>
        <v>5</v>
      </c>
      <c r="W70" s="1">
        <f t="shared" si="67"/>
        <v>4</v>
      </c>
      <c r="X70" s="1">
        <f t="shared" si="68"/>
        <v>17</v>
      </c>
      <c r="Y70" s="1">
        <f t="shared" si="69"/>
        <v>13</v>
      </c>
      <c r="Z70" s="1">
        <f t="shared" si="70"/>
        <v>8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31</v>
      </c>
      <c r="J71" s="1">
        <f t="shared" si="54"/>
        <v>25</v>
      </c>
      <c r="K71" s="1">
        <f t="shared" si="55"/>
        <v>8</v>
      </c>
      <c r="L71" s="1">
        <f t="shared" si="56"/>
        <v>14</v>
      </c>
      <c r="M71" s="1">
        <f t="shared" si="57"/>
        <v>1</v>
      </c>
      <c r="N71" s="1">
        <f t="shared" si="58"/>
        <v>6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15</v>
      </c>
      <c r="S71" s="1">
        <f t="shared" si="63"/>
        <v>13</v>
      </c>
      <c r="T71" s="1">
        <f t="shared" si="64"/>
        <v>7</v>
      </c>
      <c r="U71" s="1">
        <f t="shared" si="65"/>
        <v>10</v>
      </c>
      <c r="V71" s="1">
        <f t="shared" si="66"/>
        <v>5</v>
      </c>
      <c r="W71" s="1">
        <f t="shared" si="67"/>
        <v>4</v>
      </c>
      <c r="X71" s="1">
        <f t="shared" si="68"/>
        <v>17</v>
      </c>
      <c r="Y71" s="1">
        <f t="shared" si="69"/>
        <v>14</v>
      </c>
      <c r="Z71" s="1">
        <f t="shared" si="70"/>
        <v>8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7</v>
      </c>
      <c r="AF71" s="1">
        <f t="shared" si="50"/>
        <v>0</v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32</v>
      </c>
      <c r="J72" s="1">
        <f t="shared" si="54"/>
        <v>25</v>
      </c>
      <c r="K72" s="1">
        <f t="shared" si="55"/>
        <v>8</v>
      </c>
      <c r="L72" s="1">
        <f t="shared" si="56"/>
        <v>14</v>
      </c>
      <c r="M72" s="1">
        <f t="shared" si="57"/>
        <v>1</v>
      </c>
      <c r="N72" s="1">
        <f t="shared" si="58"/>
        <v>6</v>
      </c>
      <c r="O72" s="1">
        <f t="shared" si="59"/>
        <v>16</v>
      </c>
      <c r="P72" s="1">
        <f t="shared" si="60"/>
        <v>12</v>
      </c>
      <c r="Q72" s="1">
        <f t="shared" si="61"/>
        <v>7</v>
      </c>
      <c r="R72" s="1">
        <f t="shared" si="62"/>
        <v>16</v>
      </c>
      <c r="S72" s="1">
        <f t="shared" si="63"/>
        <v>13</v>
      </c>
      <c r="T72" s="1">
        <f t="shared" si="64"/>
        <v>7</v>
      </c>
      <c r="U72" s="1">
        <f t="shared" si="65"/>
        <v>10</v>
      </c>
      <c r="V72" s="1">
        <f t="shared" si="66"/>
        <v>5</v>
      </c>
      <c r="W72" s="1">
        <f t="shared" si="67"/>
        <v>4</v>
      </c>
      <c r="X72" s="1">
        <f t="shared" si="68"/>
        <v>18</v>
      </c>
      <c r="Y72" s="1">
        <f t="shared" si="69"/>
        <v>14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4</v>
      </c>
      <c r="AE72" s="1">
        <f t="shared" si="49"/>
        <v>6</v>
      </c>
      <c r="AF72" s="1">
        <f t="shared" si="50"/>
        <v>0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E73" s="1">
        <v>1</v>
      </c>
      <c r="F73" s="1">
        <v>4</v>
      </c>
      <c r="G73" s="1" t="s">
        <v>83</v>
      </c>
      <c r="H73" s="1" t="s">
        <v>83</v>
      </c>
      <c r="I73" s="1">
        <f t="shared" si="53"/>
        <v>32</v>
      </c>
      <c r="J73" s="1">
        <f t="shared" si="54"/>
        <v>26</v>
      </c>
      <c r="K73" s="1">
        <f t="shared" si="55"/>
        <v>8</v>
      </c>
      <c r="L73" s="1">
        <f t="shared" si="56"/>
        <v>14</v>
      </c>
      <c r="M73" s="1">
        <f t="shared" si="57"/>
        <v>1</v>
      </c>
      <c r="N73" s="1">
        <f t="shared" si="58"/>
        <v>6</v>
      </c>
      <c r="O73" s="1">
        <f t="shared" si="59"/>
        <v>16</v>
      </c>
      <c r="P73" s="1">
        <f t="shared" si="60"/>
        <v>12</v>
      </c>
      <c r="Q73" s="1">
        <f t="shared" si="61"/>
        <v>7</v>
      </c>
      <c r="R73" s="1">
        <f t="shared" si="62"/>
        <v>16</v>
      </c>
      <c r="S73" s="1">
        <f t="shared" si="63"/>
        <v>14</v>
      </c>
      <c r="T73" s="1">
        <f t="shared" si="64"/>
        <v>7</v>
      </c>
      <c r="U73" s="1">
        <f t="shared" si="65"/>
        <v>10</v>
      </c>
      <c r="V73" s="1">
        <f t="shared" si="66"/>
        <v>5</v>
      </c>
      <c r="W73" s="1">
        <f t="shared" si="67"/>
        <v>4</v>
      </c>
      <c r="X73" s="1">
        <f t="shared" si="68"/>
        <v>18</v>
      </c>
      <c r="Y73" s="1">
        <f t="shared" si="69"/>
        <v>15</v>
      </c>
      <c r="Z73" s="1">
        <f t="shared" si="70"/>
        <v>8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3</v>
      </c>
      <c r="AE73" s="1">
        <f t="shared" si="49"/>
        <v>7</v>
      </c>
      <c r="AF73" s="1">
        <f t="shared" si="50"/>
        <v>0</v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E74" s="1">
        <v>3</v>
      </c>
      <c r="F74" s="1">
        <v>4</v>
      </c>
      <c r="G74" s="1" t="s">
        <v>84</v>
      </c>
      <c r="H74" s="1" t="s">
        <v>83</v>
      </c>
      <c r="I74" s="1">
        <f t="shared" si="53"/>
        <v>32</v>
      </c>
      <c r="J74" s="1">
        <f t="shared" si="54"/>
        <v>26</v>
      </c>
      <c r="K74" s="1">
        <f t="shared" si="55"/>
        <v>8</v>
      </c>
      <c r="L74" s="1">
        <f t="shared" si="56"/>
        <v>15</v>
      </c>
      <c r="M74" s="1">
        <f t="shared" si="57"/>
        <v>1</v>
      </c>
      <c r="N74" s="1">
        <f t="shared" si="58"/>
        <v>6</v>
      </c>
      <c r="O74" s="1">
        <f t="shared" si="59"/>
        <v>16</v>
      </c>
      <c r="P74" s="1">
        <f t="shared" si="60"/>
        <v>12</v>
      </c>
      <c r="Q74" s="1">
        <f t="shared" si="61"/>
        <v>8</v>
      </c>
      <c r="R74" s="1">
        <f t="shared" si="62"/>
        <v>16</v>
      </c>
      <c r="S74" s="1">
        <f t="shared" si="63"/>
        <v>14</v>
      </c>
      <c r="T74" s="1">
        <f t="shared" si="64"/>
        <v>7</v>
      </c>
      <c r="U74" s="1">
        <f t="shared" si="65"/>
        <v>10</v>
      </c>
      <c r="V74" s="1">
        <f t="shared" si="66"/>
        <v>5</v>
      </c>
      <c r="W74" s="1">
        <f t="shared" si="67"/>
        <v>5</v>
      </c>
      <c r="X74" s="1">
        <f t="shared" si="68"/>
        <v>18</v>
      </c>
      <c r="Y74" s="1">
        <f t="shared" si="69"/>
        <v>15</v>
      </c>
      <c r="Z74" s="1">
        <f t="shared" si="70"/>
        <v>9</v>
      </c>
      <c r="AA74" s="1" t="str">
        <f t="shared" si="51"/>
        <v>L</v>
      </c>
      <c r="AB74" s="1">
        <f t="shared" si="71"/>
        <v>2</v>
      </c>
      <c r="AC74" s="1" t="str">
        <f t="shared" si="52"/>
        <v>OTL</v>
      </c>
      <c r="AD74" s="1">
        <f t="shared" si="48"/>
        <v>3</v>
      </c>
      <c r="AE74" s="1">
        <f t="shared" si="49"/>
        <v>6</v>
      </c>
      <c r="AF74" s="1">
        <f t="shared" si="50"/>
        <v>1</v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26</v>
      </c>
      <c r="K84" s="1">
        <f t="shared" si="75"/>
        <v>8</v>
      </c>
      <c r="L84" s="1">
        <f t="shared" si="75"/>
        <v>15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16</v>
      </c>
      <c r="P84" s="1">
        <f t="shared" si="76"/>
        <v>12</v>
      </c>
      <c r="Q84" s="1">
        <f t="shared" si="76"/>
        <v>8</v>
      </c>
      <c r="R84" s="1">
        <f t="shared" si="76"/>
        <v>16</v>
      </c>
      <c r="S84" s="1">
        <f t="shared" si="76"/>
        <v>14</v>
      </c>
      <c r="T84" s="1">
        <f t="shared" si="76"/>
        <v>7</v>
      </c>
      <c r="U84" s="1">
        <f t="shared" si="76"/>
        <v>10</v>
      </c>
      <c r="V84" s="1">
        <f t="shared" si="76"/>
        <v>5</v>
      </c>
      <c r="W84" s="1">
        <f t="shared" si="76"/>
        <v>5</v>
      </c>
      <c r="X84" s="1">
        <f t="shared" si="76"/>
        <v>18</v>
      </c>
      <c r="Y84" s="1">
        <f t="shared" si="76"/>
        <v>15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228</v>
      </c>
      <c r="F85" s="1">
        <f>SUM(F2:F83)</f>
        <v>229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16-12-8</v>
      </c>
      <c r="R85" s="1" t="str">
        <f>IF(R84="","0-0-0",CONCATENATE(R84,"-",S84,"-",T84))</f>
        <v>16-14-7</v>
      </c>
      <c r="U85" s="1" t="str">
        <f>IF(U84="","0-0-0",CONCATENATE(U84,"-",V84,"-",W84))</f>
        <v>10-5-5</v>
      </c>
      <c r="X85" s="1" t="str">
        <f>IF(X84="","0-0-0",CONCATENATE(X84,"-",Y84,"-",Z84))</f>
        <v>18-15-9</v>
      </c>
      <c r="AA85" s="1" t="str">
        <f>IF(AA84="","0-0",CONCATENATE(AA84,AB84))</f>
        <v>L2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73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E65" s="1">
        <v>1</v>
      </c>
      <c r="F65" s="1">
        <v>3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26</v>
      </c>
      <c r="K65" s="1">
        <f t="shared" si="31"/>
        <v>5</v>
      </c>
      <c r="L65" s="1">
        <f t="shared" si="32"/>
        <v>7</v>
      </c>
      <c r="M65" s="1">
        <f t="shared" si="33"/>
        <v>1</v>
      </c>
      <c r="N65" s="1">
        <f t="shared" si="34"/>
        <v>5</v>
      </c>
      <c r="O65" s="1">
        <f t="shared" si="35"/>
        <v>19</v>
      </c>
      <c r="P65" s="1">
        <f t="shared" si="36"/>
        <v>11</v>
      </c>
      <c r="Q65" s="1">
        <f t="shared" si="37"/>
        <v>3</v>
      </c>
      <c r="R65" s="1">
        <f t="shared" si="38"/>
        <v>12</v>
      </c>
      <c r="S65" s="1">
        <f t="shared" si="39"/>
        <v>15</v>
      </c>
      <c r="T65" s="1">
        <f t="shared" si="40"/>
        <v>4</v>
      </c>
      <c r="U65" s="1">
        <f t="shared" si="41"/>
        <v>12</v>
      </c>
      <c r="V65" s="1">
        <f t="shared" si="42"/>
        <v>4</v>
      </c>
      <c r="W65" s="1">
        <f t="shared" si="43"/>
        <v>2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L</v>
      </c>
      <c r="AB65" s="1">
        <f t="shared" si="47"/>
        <v>3</v>
      </c>
      <c r="AC65" s="1" t="str">
        <f t="shared" si="28"/>
        <v>L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E66" s="1">
        <v>7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26</v>
      </c>
      <c r="K66" s="1">
        <f t="shared" si="31"/>
        <v>5</v>
      </c>
      <c r="L66" s="1">
        <f t="shared" si="32"/>
        <v>7</v>
      </c>
      <c r="M66" s="1">
        <f t="shared" si="33"/>
        <v>1</v>
      </c>
      <c r="N66" s="1">
        <f t="shared" si="34"/>
        <v>5</v>
      </c>
      <c r="O66" s="1">
        <f t="shared" si="35"/>
        <v>20</v>
      </c>
      <c r="P66" s="1">
        <f t="shared" si="36"/>
        <v>11</v>
      </c>
      <c r="Q66" s="1">
        <f t="shared" si="37"/>
        <v>3</v>
      </c>
      <c r="R66" s="1">
        <f t="shared" si="38"/>
        <v>12</v>
      </c>
      <c r="S66" s="1">
        <f t="shared" si="39"/>
        <v>15</v>
      </c>
      <c r="T66" s="1">
        <f t="shared" si="40"/>
        <v>4</v>
      </c>
      <c r="U66" s="1">
        <f t="shared" si="41"/>
        <v>12</v>
      </c>
      <c r="V66" s="1">
        <f t="shared" si="42"/>
        <v>4</v>
      </c>
      <c r="W66" s="1">
        <f t="shared" si="43"/>
        <v>2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4</v>
      </c>
      <c r="AF66" s="1">
        <f t="shared" si="50"/>
        <v>0</v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E68" s="1">
        <v>2</v>
      </c>
      <c r="F68" s="1">
        <v>1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27</v>
      </c>
      <c r="K68" s="1">
        <f t="shared" si="55"/>
        <v>5</v>
      </c>
      <c r="L68" s="1">
        <f t="shared" si="56"/>
        <v>7</v>
      </c>
      <c r="M68" s="1">
        <f t="shared" si="57"/>
        <v>1</v>
      </c>
      <c r="N68" s="1">
        <f t="shared" si="58"/>
        <v>5</v>
      </c>
      <c r="O68" s="1">
        <f t="shared" si="59"/>
        <v>20</v>
      </c>
      <c r="P68" s="1">
        <f t="shared" si="60"/>
        <v>11</v>
      </c>
      <c r="Q68" s="1">
        <f t="shared" si="61"/>
        <v>3</v>
      </c>
      <c r="R68" s="1">
        <f t="shared" si="62"/>
        <v>13</v>
      </c>
      <c r="S68" s="1">
        <f t="shared" si="63"/>
        <v>16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2</v>
      </c>
      <c r="X68" s="1">
        <f t="shared" si="68"/>
        <v>19</v>
      </c>
      <c r="Y68" s="1">
        <f t="shared" si="69"/>
        <v>16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5</v>
      </c>
      <c r="AF68" s="1">
        <f t="shared" si="50"/>
        <v>0</v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E69" s="1">
        <v>2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27</v>
      </c>
      <c r="K69" s="1">
        <f t="shared" si="55"/>
        <v>5</v>
      </c>
      <c r="L69" s="1">
        <f t="shared" si="56"/>
        <v>8</v>
      </c>
      <c r="M69" s="1">
        <f t="shared" si="57"/>
        <v>1</v>
      </c>
      <c r="N69" s="1">
        <f t="shared" si="58"/>
        <v>6</v>
      </c>
      <c r="O69" s="1">
        <f t="shared" si="59"/>
        <v>20</v>
      </c>
      <c r="P69" s="1">
        <f t="shared" si="60"/>
        <v>11</v>
      </c>
      <c r="Q69" s="1">
        <f t="shared" si="61"/>
        <v>4</v>
      </c>
      <c r="R69" s="1">
        <f t="shared" si="62"/>
        <v>13</v>
      </c>
      <c r="S69" s="1">
        <f t="shared" si="63"/>
        <v>16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2</v>
      </c>
      <c r="X69" s="1">
        <f t="shared" si="68"/>
        <v>19</v>
      </c>
      <c r="Y69" s="1">
        <f t="shared" si="69"/>
        <v>16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27</v>
      </c>
      <c r="K70" s="1">
        <f t="shared" si="55"/>
        <v>5</v>
      </c>
      <c r="L70" s="1">
        <f t="shared" si="56"/>
        <v>8</v>
      </c>
      <c r="M70" s="1">
        <f t="shared" si="57"/>
        <v>1</v>
      </c>
      <c r="N70" s="1">
        <f t="shared" si="58"/>
        <v>6</v>
      </c>
      <c r="O70" s="1">
        <f t="shared" si="59"/>
        <v>21</v>
      </c>
      <c r="P70" s="1">
        <f t="shared" si="60"/>
        <v>11</v>
      </c>
      <c r="Q70" s="1">
        <f t="shared" si="61"/>
        <v>4</v>
      </c>
      <c r="R70" s="1">
        <f t="shared" si="62"/>
        <v>13</v>
      </c>
      <c r="S70" s="1">
        <f t="shared" si="63"/>
        <v>16</v>
      </c>
      <c r="T70" s="1">
        <f t="shared" si="64"/>
        <v>4</v>
      </c>
      <c r="U70" s="1">
        <f t="shared" si="65"/>
        <v>12</v>
      </c>
      <c r="V70" s="1">
        <f t="shared" si="66"/>
        <v>5</v>
      </c>
      <c r="W70" s="1">
        <f t="shared" si="67"/>
        <v>2</v>
      </c>
      <c r="X70" s="1">
        <f t="shared" si="68"/>
        <v>20</v>
      </c>
      <c r="Y70" s="1">
        <f t="shared" si="69"/>
        <v>16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27</v>
      </c>
      <c r="K71" s="1">
        <f t="shared" si="55"/>
        <v>5</v>
      </c>
      <c r="L71" s="1">
        <f t="shared" si="56"/>
        <v>8</v>
      </c>
      <c r="M71" s="1">
        <f t="shared" si="57"/>
        <v>1</v>
      </c>
      <c r="N71" s="1">
        <f t="shared" si="58"/>
        <v>6</v>
      </c>
      <c r="O71" s="1">
        <f t="shared" si="59"/>
        <v>22</v>
      </c>
      <c r="P71" s="1">
        <f t="shared" si="60"/>
        <v>11</v>
      </c>
      <c r="Q71" s="1">
        <f t="shared" si="61"/>
        <v>4</v>
      </c>
      <c r="R71" s="1">
        <f t="shared" si="62"/>
        <v>13</v>
      </c>
      <c r="S71" s="1">
        <f t="shared" si="63"/>
        <v>16</v>
      </c>
      <c r="T71" s="1">
        <f t="shared" si="64"/>
        <v>4</v>
      </c>
      <c r="U71" s="1">
        <f t="shared" si="65"/>
        <v>13</v>
      </c>
      <c r="V71" s="1">
        <f t="shared" si="66"/>
        <v>5</v>
      </c>
      <c r="W71" s="1">
        <f t="shared" si="67"/>
        <v>2</v>
      </c>
      <c r="X71" s="1">
        <f t="shared" si="68"/>
        <v>21</v>
      </c>
      <c r="Y71" s="1">
        <f t="shared" si="69"/>
        <v>16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E72" s="1">
        <v>2</v>
      </c>
      <c r="F72" s="1">
        <v>3</v>
      </c>
      <c r="G72" s="1" t="s">
        <v>84</v>
      </c>
      <c r="H72" s="1" t="s">
        <v>83</v>
      </c>
      <c r="I72" s="1">
        <f t="shared" si="53"/>
        <v>35</v>
      </c>
      <c r="J72" s="1">
        <f t="shared" si="54"/>
        <v>27</v>
      </c>
      <c r="K72" s="1">
        <f t="shared" si="55"/>
        <v>5</v>
      </c>
      <c r="L72" s="1">
        <f t="shared" si="56"/>
        <v>9</v>
      </c>
      <c r="M72" s="1">
        <f t="shared" si="57"/>
        <v>1</v>
      </c>
      <c r="N72" s="1">
        <f t="shared" si="58"/>
        <v>6</v>
      </c>
      <c r="O72" s="1">
        <f t="shared" si="59"/>
        <v>22</v>
      </c>
      <c r="P72" s="1">
        <f t="shared" si="60"/>
        <v>11</v>
      </c>
      <c r="Q72" s="1">
        <f t="shared" si="61"/>
        <v>5</v>
      </c>
      <c r="R72" s="1">
        <f t="shared" si="62"/>
        <v>13</v>
      </c>
      <c r="S72" s="1">
        <f t="shared" si="63"/>
        <v>16</v>
      </c>
      <c r="T72" s="1">
        <f t="shared" si="64"/>
        <v>4</v>
      </c>
      <c r="U72" s="1">
        <f t="shared" si="65"/>
        <v>13</v>
      </c>
      <c r="V72" s="1">
        <f t="shared" si="66"/>
        <v>5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5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4</v>
      </c>
      <c r="AE72" s="1">
        <f t="shared" si="49"/>
        <v>4</v>
      </c>
      <c r="AF72" s="1">
        <f t="shared" si="50"/>
        <v>2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E73" s="1">
        <v>0</v>
      </c>
      <c r="F73" s="1">
        <v>3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28</v>
      </c>
      <c r="K73" s="1">
        <f t="shared" si="55"/>
        <v>5</v>
      </c>
      <c r="L73" s="1">
        <f t="shared" si="56"/>
        <v>9</v>
      </c>
      <c r="M73" s="1">
        <f t="shared" si="57"/>
        <v>1</v>
      </c>
      <c r="N73" s="1">
        <f t="shared" si="58"/>
        <v>6</v>
      </c>
      <c r="O73" s="1">
        <f t="shared" si="59"/>
        <v>22</v>
      </c>
      <c r="P73" s="1">
        <f t="shared" si="60"/>
        <v>11</v>
      </c>
      <c r="Q73" s="1">
        <f t="shared" si="61"/>
        <v>5</v>
      </c>
      <c r="R73" s="1">
        <f t="shared" si="62"/>
        <v>13</v>
      </c>
      <c r="S73" s="1">
        <f t="shared" si="63"/>
        <v>17</v>
      </c>
      <c r="T73" s="1">
        <f t="shared" si="64"/>
        <v>4</v>
      </c>
      <c r="U73" s="1">
        <f t="shared" si="65"/>
        <v>13</v>
      </c>
      <c r="V73" s="1">
        <f t="shared" si="66"/>
        <v>5</v>
      </c>
      <c r="W73" s="1">
        <f t="shared" si="67"/>
        <v>2</v>
      </c>
      <c r="X73" s="1">
        <f t="shared" si="68"/>
        <v>21</v>
      </c>
      <c r="Y73" s="1">
        <f t="shared" si="69"/>
        <v>16</v>
      </c>
      <c r="Z73" s="1">
        <f t="shared" si="70"/>
        <v>5</v>
      </c>
      <c r="AA73" s="1" t="str">
        <f t="shared" si="51"/>
        <v>L</v>
      </c>
      <c r="AB73" s="1">
        <f t="shared" si="71"/>
        <v>2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E74" s="1">
        <v>7</v>
      </c>
      <c r="F74" s="1">
        <v>4</v>
      </c>
      <c r="G74" s="1" t="s">
        <v>83</v>
      </c>
      <c r="H74" s="1" t="s">
        <v>83</v>
      </c>
      <c r="I74" s="1">
        <f t="shared" si="53"/>
        <v>36</v>
      </c>
      <c r="J74" s="1">
        <f t="shared" si="54"/>
        <v>28</v>
      </c>
      <c r="K74" s="1">
        <f t="shared" si="55"/>
        <v>5</v>
      </c>
      <c r="L74" s="1">
        <f t="shared" si="56"/>
        <v>9</v>
      </c>
      <c r="M74" s="1">
        <f t="shared" si="57"/>
        <v>1</v>
      </c>
      <c r="N74" s="1">
        <f t="shared" si="58"/>
        <v>6</v>
      </c>
      <c r="O74" s="1">
        <f t="shared" si="59"/>
        <v>22</v>
      </c>
      <c r="P74" s="1">
        <f t="shared" si="60"/>
        <v>11</v>
      </c>
      <c r="Q74" s="1">
        <f t="shared" si="61"/>
        <v>5</v>
      </c>
      <c r="R74" s="1">
        <f t="shared" si="62"/>
        <v>14</v>
      </c>
      <c r="S74" s="1">
        <f t="shared" si="63"/>
        <v>17</v>
      </c>
      <c r="T74" s="1">
        <f t="shared" si="64"/>
        <v>4</v>
      </c>
      <c r="U74" s="1">
        <f t="shared" si="65"/>
        <v>13</v>
      </c>
      <c r="V74" s="1">
        <f t="shared" si="66"/>
        <v>5</v>
      </c>
      <c r="W74" s="1">
        <f t="shared" si="67"/>
        <v>2</v>
      </c>
      <c r="X74" s="1">
        <f t="shared" si="68"/>
        <v>21</v>
      </c>
      <c r="Y74" s="1">
        <f t="shared" si="69"/>
        <v>16</v>
      </c>
      <c r="Z74" s="1">
        <f t="shared" si="70"/>
        <v>5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5</v>
      </c>
      <c r="AE74" s="1">
        <f t="shared" si="49"/>
        <v>3</v>
      </c>
      <c r="AF74" s="1">
        <f t="shared" si="50"/>
        <v>2</v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28</v>
      </c>
      <c r="K84" s="1">
        <f t="shared" si="75"/>
        <v>5</v>
      </c>
      <c r="L84" s="1">
        <f t="shared" si="75"/>
        <v>9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22</v>
      </c>
      <c r="P84" s="1">
        <f t="shared" si="76"/>
        <v>11</v>
      </c>
      <c r="Q84" s="1">
        <f t="shared" si="76"/>
        <v>5</v>
      </c>
      <c r="R84" s="1">
        <f t="shared" si="76"/>
        <v>14</v>
      </c>
      <c r="S84" s="1">
        <f t="shared" si="76"/>
        <v>17</v>
      </c>
      <c r="T84" s="1">
        <f t="shared" si="76"/>
        <v>4</v>
      </c>
      <c r="U84" s="1">
        <f t="shared" si="76"/>
        <v>13</v>
      </c>
      <c r="V84" s="1">
        <f t="shared" si="76"/>
        <v>5</v>
      </c>
      <c r="W84" s="1">
        <f t="shared" si="76"/>
        <v>2</v>
      </c>
      <c r="X84" s="1">
        <f t="shared" si="76"/>
        <v>21</v>
      </c>
      <c r="Y84" s="1">
        <f t="shared" si="76"/>
        <v>16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227</v>
      </c>
      <c r="F85" s="1">
        <f>SUM(F2:F83)</f>
        <v>215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22-11-5</v>
      </c>
      <c r="R85" s="1" t="str">
        <f>IF(R84="","0-0-0",CONCATENATE(R84,"-",S84,"-",T84))</f>
        <v>14-17-4</v>
      </c>
      <c r="U85" s="1" t="str">
        <f>IF(U84="","0-0-0",CONCATENATE(U84,"-",V84,"-",W84))</f>
        <v>13-5-2</v>
      </c>
      <c r="X85" s="1" t="str">
        <f>IF(X84="","0-0-0",CONCATENATE(X84,"-",Y84,"-",Z84))</f>
        <v>21-16-5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73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26</v>
      </c>
      <c r="J63" s="1">
        <f t="shared" si="30"/>
        <v>26</v>
      </c>
      <c r="K63" s="1">
        <f t="shared" si="31"/>
        <v>5</v>
      </c>
      <c r="L63" s="1">
        <f t="shared" si="32"/>
        <v>10</v>
      </c>
      <c r="M63" s="1">
        <f t="shared" si="33"/>
        <v>1</v>
      </c>
      <c r="N63" s="1">
        <f t="shared" si="34"/>
        <v>2</v>
      </c>
      <c r="O63" s="1">
        <f t="shared" si="35"/>
        <v>15</v>
      </c>
      <c r="P63" s="1">
        <f t="shared" si="36"/>
        <v>11</v>
      </c>
      <c r="Q63" s="1">
        <f t="shared" si="37"/>
        <v>5</v>
      </c>
      <c r="R63" s="1">
        <f t="shared" si="38"/>
        <v>11</v>
      </c>
      <c r="S63" s="1">
        <f t="shared" si="39"/>
        <v>15</v>
      </c>
      <c r="T63" s="1">
        <f t="shared" si="40"/>
        <v>5</v>
      </c>
      <c r="U63" s="1">
        <f t="shared" si="14"/>
        <v>0</v>
      </c>
      <c r="V63" s="1">
        <f t="shared" si="15"/>
        <v>0</v>
      </c>
      <c r="W63" s="1">
        <f t="shared" si="16"/>
        <v>0</v>
      </c>
      <c r="X63" s="1">
        <f t="shared" si="41"/>
        <v>15</v>
      </c>
      <c r="Y63" s="1">
        <f t="shared" si="42"/>
        <v>15</v>
      </c>
      <c r="Z63" s="1">
        <f t="shared" si="43"/>
        <v>6</v>
      </c>
      <c r="AA63" s="1" t="str">
        <f t="shared" si="27"/>
        <v>W</v>
      </c>
      <c r="AB63" s="1">
        <f t="shared" si="44"/>
        <v>3</v>
      </c>
      <c r="AC63" s="1" t="str">
        <f t="shared" si="28"/>
        <v>W</v>
      </c>
      <c r="AD63" s="1">
        <f t="shared" si="45"/>
        <v>5</v>
      </c>
      <c r="AE63" s="1">
        <f t="shared" si="46"/>
        <v>2</v>
      </c>
      <c r="AF63" s="1">
        <f t="shared" si="47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E64" s="1">
        <v>1</v>
      </c>
      <c r="F64" s="1">
        <v>4</v>
      </c>
      <c r="G64" s="1" t="s">
        <v>83</v>
      </c>
      <c r="H64" s="1" t="s">
        <v>83</v>
      </c>
      <c r="I64" s="1">
        <f t="shared" si="29"/>
        <v>26</v>
      </c>
      <c r="J64" s="1">
        <f t="shared" si="30"/>
        <v>27</v>
      </c>
      <c r="K64" s="1">
        <f t="shared" si="31"/>
        <v>5</v>
      </c>
      <c r="L64" s="1">
        <f t="shared" si="32"/>
        <v>10</v>
      </c>
      <c r="M64" s="1">
        <f t="shared" si="33"/>
        <v>1</v>
      </c>
      <c r="N64" s="1">
        <f t="shared" si="34"/>
        <v>2</v>
      </c>
      <c r="O64" s="1">
        <f t="shared" si="35"/>
        <v>15</v>
      </c>
      <c r="P64" s="1">
        <f t="shared" si="36"/>
        <v>12</v>
      </c>
      <c r="Q64" s="1">
        <f t="shared" si="37"/>
        <v>5</v>
      </c>
      <c r="R64" s="1">
        <f t="shared" si="38"/>
        <v>11</v>
      </c>
      <c r="S64" s="1">
        <f t="shared" si="39"/>
        <v>15</v>
      </c>
      <c r="T64" s="1">
        <f t="shared" si="40"/>
        <v>5</v>
      </c>
      <c r="U64" s="1">
        <f t="shared" si="14"/>
        <v>0</v>
      </c>
      <c r="V64" s="1">
        <f t="shared" si="15"/>
        <v>0</v>
      </c>
      <c r="W64" s="1">
        <f t="shared" si="16"/>
        <v>0</v>
      </c>
      <c r="X64" s="1">
        <f t="shared" si="41"/>
        <v>15</v>
      </c>
      <c r="Y64" s="1">
        <f t="shared" si="42"/>
        <v>16</v>
      </c>
      <c r="Z64" s="1">
        <f t="shared" si="43"/>
        <v>6</v>
      </c>
      <c r="AA64" s="1" t="str">
        <f t="shared" si="27"/>
        <v>L</v>
      </c>
      <c r="AB64" s="1">
        <f t="shared" si="44"/>
        <v>1</v>
      </c>
      <c r="AC64" s="1" t="str">
        <f t="shared" si="28"/>
        <v>L</v>
      </c>
      <c r="AD64" s="1">
        <f t="shared" si="45"/>
        <v>5</v>
      </c>
      <c r="AE64" s="1">
        <f t="shared" si="46"/>
        <v>2</v>
      </c>
      <c r="AF64" s="1">
        <f t="shared" si="47"/>
        <v>3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E65" s="1">
        <v>3</v>
      </c>
      <c r="F65" s="1">
        <v>6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28</v>
      </c>
      <c r="K65" s="1">
        <f t="shared" si="31"/>
        <v>5</v>
      </c>
      <c r="L65" s="1">
        <f t="shared" si="32"/>
        <v>10</v>
      </c>
      <c r="M65" s="1">
        <f t="shared" si="33"/>
        <v>1</v>
      </c>
      <c r="N65" s="1">
        <f t="shared" si="34"/>
        <v>2</v>
      </c>
      <c r="O65" s="1">
        <f t="shared" si="35"/>
        <v>15</v>
      </c>
      <c r="P65" s="1">
        <f t="shared" si="36"/>
        <v>13</v>
      </c>
      <c r="Q65" s="1">
        <f t="shared" si="37"/>
        <v>5</v>
      </c>
      <c r="R65" s="1">
        <f t="shared" si="38"/>
        <v>11</v>
      </c>
      <c r="S65" s="1">
        <f t="shared" si="39"/>
        <v>15</v>
      </c>
      <c r="T65" s="1">
        <f t="shared" si="40"/>
        <v>5</v>
      </c>
      <c r="U65" s="1">
        <f t="shared" si="14"/>
        <v>0</v>
      </c>
      <c r="V65" s="1">
        <f t="shared" si="15"/>
        <v>0</v>
      </c>
      <c r="W65" s="1">
        <f t="shared" si="16"/>
        <v>0</v>
      </c>
      <c r="X65" s="1">
        <f t="shared" si="41"/>
        <v>15</v>
      </c>
      <c r="Y65" s="1">
        <f t="shared" si="42"/>
        <v>16</v>
      </c>
      <c r="Z65" s="1">
        <f t="shared" si="43"/>
        <v>6</v>
      </c>
      <c r="AA65" s="1" t="str">
        <f t="shared" si="27"/>
        <v>L</v>
      </c>
      <c r="AB65" s="1">
        <f t="shared" si="44"/>
        <v>2</v>
      </c>
      <c r="AC65" s="1" t="str">
        <f t="shared" si="28"/>
        <v>L</v>
      </c>
      <c r="AD65" s="1">
        <f t="shared" si="45"/>
        <v>4</v>
      </c>
      <c r="AE65" s="1">
        <f t="shared" si="46"/>
        <v>3</v>
      </c>
      <c r="AF65" s="1">
        <f t="shared" si="47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28</v>
      </c>
      <c r="K66" s="1">
        <f t="shared" si="31"/>
        <v>5</v>
      </c>
      <c r="L66" s="1">
        <f t="shared" si="32"/>
        <v>10</v>
      </c>
      <c r="M66" s="1">
        <f t="shared" si="33"/>
        <v>1</v>
      </c>
      <c r="N66" s="1">
        <f t="shared" si="34"/>
        <v>2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11</v>
      </c>
      <c r="S66" s="1">
        <f t="shared" si="39"/>
        <v>15</v>
      </c>
      <c r="T66" s="1">
        <f t="shared" si="40"/>
        <v>5</v>
      </c>
      <c r="U66" s="1">
        <f t="shared" si="14"/>
        <v>1</v>
      </c>
      <c r="V66" s="1">
        <f t="shared" si="15"/>
        <v>0</v>
      </c>
      <c r="W66" s="1">
        <f t="shared" si="16"/>
        <v>0</v>
      </c>
      <c r="X66" s="1">
        <f t="shared" si="41"/>
        <v>16</v>
      </c>
      <c r="Y66" s="1">
        <f t="shared" si="42"/>
        <v>16</v>
      </c>
      <c r="Z66" s="1">
        <f t="shared" si="43"/>
        <v>6</v>
      </c>
      <c r="AA66" s="1" t="str">
        <f t="shared" ref="AA66:AA83" si="48">IF(E66="","",IF(E66&gt;F66,"W","L"))</f>
        <v>W</v>
      </c>
      <c r="AB66" s="1">
        <f t="shared" si="44"/>
        <v>1</v>
      </c>
      <c r="AC66" s="1" t="str">
        <f t="shared" ref="AC66:AC83" si="49">IF(E66="","",IF(E66&gt;F66,"W",IF(AND(E66&lt;F66,G66=$AK$2,H66=$AK$2),"L","OTL")))</f>
        <v>W</v>
      </c>
      <c r="AD66" s="1">
        <f t="shared" si="45"/>
        <v>5</v>
      </c>
      <c r="AE66" s="1">
        <f t="shared" si="46"/>
        <v>3</v>
      </c>
      <c r="AF66" s="1">
        <f t="shared" si="47"/>
        <v>2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E67" s="1">
        <v>3</v>
      </c>
      <c r="F67" s="1">
        <v>2</v>
      </c>
      <c r="G67" s="1" t="s">
        <v>83</v>
      </c>
      <c r="H67" s="1" t="s">
        <v>83</v>
      </c>
      <c r="I67" s="1">
        <f t="shared" ref="I67:I83" si="50">IF(E67="","",IF(E67&gt;F67,I66+1,I66))</f>
        <v>28</v>
      </c>
      <c r="J67" s="1">
        <f t="shared" ref="J67:J83" si="51">IF(E67="","",IF(AND(F67&gt;E67,G67=$AK$2,H67=$AK$2),J66+1,J66))</f>
        <v>28</v>
      </c>
      <c r="K67" s="1">
        <f t="shared" ref="K67:K83" si="52">IF(E67="","",IF(AND(G67=$AK$1,E67&gt;F67),K66+1,K66))</f>
        <v>5</v>
      </c>
      <c r="L67" s="1">
        <f t="shared" ref="L67:L83" si="53">IF(E67="","",IF(AND(OR(G67=$AK$1,H67=$AK$1),E67&lt;F67),L66+1,L66))</f>
        <v>10</v>
      </c>
      <c r="M67" s="1">
        <f t="shared" ref="M67:M83" si="54">IF(E67="","",IF(AND(H67=$AK$1,E67&gt;F67),M66+1,M66))</f>
        <v>1</v>
      </c>
      <c r="N67" s="1">
        <f t="shared" ref="N67:N83" si="55">IF(E67="","",IF(AND(H67=$AK$1,E67&lt;F67),N66+1,N66))</f>
        <v>2</v>
      </c>
      <c r="O67" s="1">
        <f t="shared" ref="O67:O83" si="56">IF(E67="","",IF(AND(C67=$AL$1,E67&gt;F67),O66+1,O66))</f>
        <v>17</v>
      </c>
      <c r="P67" s="1">
        <f t="shared" ref="P67:P83" si="57">IF(E67="","",IF(AND(C67=$AL$1,F67&gt;E67,G67=$AK$2,H67=$AK$2), P66+1, P66))</f>
        <v>13</v>
      </c>
      <c r="Q67" s="1">
        <f t="shared" ref="Q67:Q83" si="58">IF(E67="","",IF(AND(C67=$AL$1,F67&gt;E67,OR(G67=$AK$1,H67=$AK$1)),Q66+1, Q66))</f>
        <v>5</v>
      </c>
      <c r="R67" s="1">
        <f t="shared" ref="R67:R83" si="59">IF(E67="","",IF(AND(C67=$AL$2,E67&gt;F67),R66+1,R66))</f>
        <v>11</v>
      </c>
      <c r="S67" s="1">
        <f t="shared" ref="S67:S83" si="60">IF(E67="","",IF(AND(C67=$AL$2,F67&gt;E67,G67=$AK$2,H67=$AK$2),S66+1,S66))</f>
        <v>15</v>
      </c>
      <c r="T67" s="1">
        <f t="shared" ref="T67:T83" si="61">IF(E67="","",IF(AND(C67=$AL$2,F67&gt;E67,OR(G67=$AK$1,H67=$AK$1)), T66+1, T66))</f>
        <v>5</v>
      </c>
      <c r="U67" s="1">
        <f t="shared" ref="U67:U83" si="62">IF(E67="","",IF(AND(E67&gt;F67,COUNTIF($AO$1:$AO$7,D67)=1),1,0))</f>
        <v>1</v>
      </c>
      <c r="V67" s="1">
        <f t="shared" ref="V67:V83" si="63">IF(E67="","",IF(AND(E67&lt;F67,G67=$AK$2,H67=$AK$2,COUNTIF($AO$1:$AO$7,D67)=1),1,0))</f>
        <v>0</v>
      </c>
      <c r="W67" s="1">
        <f t="shared" ref="W67:W83" si="64">IF(E67="","",IF(AND(E67&lt;F67,COUNTIF($AO$1:$AO$7,D67)=1,OR(G67=$AK$1,H67=$AK$1)), 1, 0))</f>
        <v>0</v>
      </c>
      <c r="X67" s="1">
        <f t="shared" ref="X67:X83" si="65">IF(E67="","",IF(AND(E67&gt;F67,COUNTIF($AN$1:$AN$15,D67)=1),X66+1,X66))</f>
        <v>17</v>
      </c>
      <c r="Y67" s="1">
        <f t="shared" ref="Y67:Y83" si="66">IF(E67="","",IF(AND(E67&lt;F67,G67=$AK$2,H67=$AK$2,COUNTIF($AN$1:$AN$15,D67)=1),Y66+1,Y66))</f>
        <v>16</v>
      </c>
      <c r="Z67" s="1">
        <f t="shared" ref="Z67:Z83" si="67">IF(E67="","",IF(AND(E67&lt;F67,COUNTIF($AN$1:$AN$15,D67)=1,OR(G67=$AK$1,H67=$AK$1)), Z66+1, Z66))</f>
        <v>6</v>
      </c>
      <c r="AA67" s="1" t="str">
        <f t="shared" si="48"/>
        <v>W</v>
      </c>
      <c r="AB67" s="1">
        <f t="shared" ref="AB67:AB83" si="68">IF(AA67="","",IF(AA67=AA66,AB66+1,1))</f>
        <v>2</v>
      </c>
      <c r="AC67" s="1" t="str">
        <f t="shared" si="49"/>
        <v>W</v>
      </c>
      <c r="AD67" s="1">
        <f t="shared" si="45"/>
        <v>6</v>
      </c>
      <c r="AE67" s="1">
        <f t="shared" si="46"/>
        <v>2</v>
      </c>
      <c r="AF67" s="1">
        <f t="shared" si="47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E68" s="1">
        <v>3</v>
      </c>
      <c r="F68" s="1">
        <v>4</v>
      </c>
      <c r="G68" s="1" t="s">
        <v>84</v>
      </c>
      <c r="H68" s="1" t="s">
        <v>84</v>
      </c>
      <c r="I68" s="1">
        <f t="shared" si="50"/>
        <v>28</v>
      </c>
      <c r="J68" s="1">
        <f t="shared" si="51"/>
        <v>28</v>
      </c>
      <c r="K68" s="1">
        <f t="shared" si="52"/>
        <v>5</v>
      </c>
      <c r="L68" s="1">
        <f t="shared" si="53"/>
        <v>11</v>
      </c>
      <c r="M68" s="1">
        <f t="shared" si="54"/>
        <v>1</v>
      </c>
      <c r="N68" s="1">
        <f t="shared" si="55"/>
        <v>3</v>
      </c>
      <c r="O68" s="1">
        <f t="shared" si="56"/>
        <v>17</v>
      </c>
      <c r="P68" s="1">
        <f t="shared" si="57"/>
        <v>13</v>
      </c>
      <c r="Q68" s="1">
        <f t="shared" si="58"/>
        <v>6</v>
      </c>
      <c r="R68" s="1">
        <f t="shared" si="59"/>
        <v>11</v>
      </c>
      <c r="S68" s="1">
        <f t="shared" si="60"/>
        <v>15</v>
      </c>
      <c r="T68" s="1">
        <f t="shared" si="61"/>
        <v>5</v>
      </c>
      <c r="U68" s="1">
        <f t="shared" si="62"/>
        <v>0</v>
      </c>
      <c r="V68" s="1">
        <f t="shared" si="63"/>
        <v>0</v>
      </c>
      <c r="W68" s="1">
        <f t="shared" si="64"/>
        <v>1</v>
      </c>
      <c r="X68" s="1">
        <f t="shared" si="65"/>
        <v>17</v>
      </c>
      <c r="Y68" s="1">
        <f t="shared" si="66"/>
        <v>16</v>
      </c>
      <c r="Z68" s="1">
        <f t="shared" si="67"/>
        <v>7</v>
      </c>
      <c r="AA68" s="1" t="str">
        <f t="shared" si="48"/>
        <v>L</v>
      </c>
      <c r="AB68" s="1">
        <f t="shared" si="68"/>
        <v>1</v>
      </c>
      <c r="AC68" s="1" t="str">
        <f t="shared" si="49"/>
        <v>OTL</v>
      </c>
      <c r="AD68" s="1">
        <f t="shared" si="45"/>
        <v>5</v>
      </c>
      <c r="AE68" s="1">
        <f t="shared" si="46"/>
        <v>2</v>
      </c>
      <c r="AF68" s="1">
        <f t="shared" si="47"/>
        <v>3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E69" s="1">
        <v>1</v>
      </c>
      <c r="F69" s="1">
        <v>6</v>
      </c>
      <c r="G69" s="1" t="s">
        <v>83</v>
      </c>
      <c r="H69" s="1" t="s">
        <v>83</v>
      </c>
      <c r="I69" s="1">
        <f t="shared" si="50"/>
        <v>28</v>
      </c>
      <c r="J69" s="1">
        <f t="shared" si="51"/>
        <v>29</v>
      </c>
      <c r="K69" s="1">
        <f t="shared" si="52"/>
        <v>5</v>
      </c>
      <c r="L69" s="1">
        <f t="shared" si="53"/>
        <v>11</v>
      </c>
      <c r="M69" s="1">
        <f t="shared" si="54"/>
        <v>1</v>
      </c>
      <c r="N69" s="1">
        <f t="shared" si="55"/>
        <v>3</v>
      </c>
      <c r="O69" s="1">
        <f t="shared" si="56"/>
        <v>17</v>
      </c>
      <c r="P69" s="1">
        <f t="shared" si="57"/>
        <v>13</v>
      </c>
      <c r="Q69" s="1">
        <f t="shared" si="58"/>
        <v>6</v>
      </c>
      <c r="R69" s="1">
        <f t="shared" si="59"/>
        <v>11</v>
      </c>
      <c r="S69" s="1">
        <f t="shared" si="60"/>
        <v>16</v>
      </c>
      <c r="T69" s="1">
        <f t="shared" si="61"/>
        <v>5</v>
      </c>
      <c r="U69" s="1">
        <f t="shared" si="62"/>
        <v>0</v>
      </c>
      <c r="V69" s="1">
        <f t="shared" si="63"/>
        <v>0</v>
      </c>
      <c r="W69" s="1">
        <f t="shared" si="64"/>
        <v>0</v>
      </c>
      <c r="X69" s="1">
        <f t="shared" si="65"/>
        <v>17</v>
      </c>
      <c r="Y69" s="1">
        <f t="shared" si="66"/>
        <v>16</v>
      </c>
      <c r="Z69" s="1">
        <f t="shared" si="67"/>
        <v>7</v>
      </c>
      <c r="AA69" s="1" t="str">
        <f t="shared" si="48"/>
        <v>L</v>
      </c>
      <c r="AB69" s="1">
        <f t="shared" si="68"/>
        <v>2</v>
      </c>
      <c r="AC69" s="1" t="str">
        <f t="shared" si="49"/>
        <v>L</v>
      </c>
      <c r="AD69" s="1">
        <f t="shared" si="45"/>
        <v>5</v>
      </c>
      <c r="AE69" s="1">
        <f t="shared" si="46"/>
        <v>3</v>
      </c>
      <c r="AF69" s="1">
        <f t="shared" si="47"/>
        <v>2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E70" s="1">
        <v>4</v>
      </c>
      <c r="F70" s="1">
        <v>5</v>
      </c>
      <c r="G70" s="1" t="s">
        <v>84</v>
      </c>
      <c r="H70" s="1" t="s">
        <v>84</v>
      </c>
      <c r="I70" s="1">
        <f t="shared" si="50"/>
        <v>28</v>
      </c>
      <c r="J70" s="1">
        <f t="shared" si="51"/>
        <v>29</v>
      </c>
      <c r="K70" s="1">
        <f t="shared" si="52"/>
        <v>5</v>
      </c>
      <c r="L70" s="1">
        <f t="shared" si="53"/>
        <v>12</v>
      </c>
      <c r="M70" s="1">
        <f t="shared" si="54"/>
        <v>1</v>
      </c>
      <c r="N70" s="1">
        <f t="shared" si="55"/>
        <v>4</v>
      </c>
      <c r="O70" s="1">
        <f t="shared" si="56"/>
        <v>17</v>
      </c>
      <c r="P70" s="1">
        <f t="shared" si="57"/>
        <v>13</v>
      </c>
      <c r="Q70" s="1">
        <f t="shared" si="58"/>
        <v>6</v>
      </c>
      <c r="R70" s="1">
        <f t="shared" si="59"/>
        <v>11</v>
      </c>
      <c r="S70" s="1">
        <f t="shared" si="60"/>
        <v>16</v>
      </c>
      <c r="T70" s="1">
        <f t="shared" si="61"/>
        <v>6</v>
      </c>
      <c r="U70" s="1">
        <f t="shared" si="62"/>
        <v>0</v>
      </c>
      <c r="V70" s="1">
        <f t="shared" si="63"/>
        <v>0</v>
      </c>
      <c r="W70" s="1">
        <f t="shared" si="64"/>
        <v>0</v>
      </c>
      <c r="X70" s="1">
        <f t="shared" si="65"/>
        <v>17</v>
      </c>
      <c r="Y70" s="1">
        <f t="shared" si="66"/>
        <v>16</v>
      </c>
      <c r="Z70" s="1">
        <f t="shared" si="67"/>
        <v>7</v>
      </c>
      <c r="AA70" s="1" t="str">
        <f t="shared" si="48"/>
        <v>L</v>
      </c>
      <c r="AB70" s="1">
        <f t="shared" si="68"/>
        <v>3</v>
      </c>
      <c r="AC70" s="1" t="str">
        <f t="shared" si="49"/>
        <v>OTL</v>
      </c>
      <c r="AD70" s="1">
        <f t="shared" si="45"/>
        <v>5</v>
      </c>
      <c r="AE70" s="1">
        <f t="shared" si="46"/>
        <v>3</v>
      </c>
      <c r="AF70" s="1">
        <f t="shared" si="47"/>
        <v>2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E71" s="1">
        <v>3</v>
      </c>
      <c r="F71" s="1">
        <v>2</v>
      </c>
      <c r="G71" s="1" t="s">
        <v>84</v>
      </c>
      <c r="H71" s="1" t="s">
        <v>84</v>
      </c>
      <c r="I71" s="1">
        <f t="shared" si="50"/>
        <v>29</v>
      </c>
      <c r="J71" s="1">
        <f t="shared" si="51"/>
        <v>29</v>
      </c>
      <c r="K71" s="1">
        <f t="shared" si="52"/>
        <v>6</v>
      </c>
      <c r="L71" s="1">
        <f t="shared" si="53"/>
        <v>12</v>
      </c>
      <c r="M71" s="1">
        <f t="shared" si="54"/>
        <v>2</v>
      </c>
      <c r="N71" s="1">
        <f t="shared" si="55"/>
        <v>4</v>
      </c>
      <c r="O71" s="1">
        <f t="shared" si="56"/>
        <v>17</v>
      </c>
      <c r="P71" s="1">
        <f t="shared" si="57"/>
        <v>13</v>
      </c>
      <c r="Q71" s="1">
        <f t="shared" si="58"/>
        <v>6</v>
      </c>
      <c r="R71" s="1">
        <f t="shared" si="59"/>
        <v>12</v>
      </c>
      <c r="S71" s="1">
        <f t="shared" si="60"/>
        <v>16</v>
      </c>
      <c r="T71" s="1">
        <f t="shared" si="61"/>
        <v>6</v>
      </c>
      <c r="U71" s="1">
        <f t="shared" si="62"/>
        <v>0</v>
      </c>
      <c r="V71" s="1">
        <f t="shared" si="63"/>
        <v>0</v>
      </c>
      <c r="W71" s="1">
        <f t="shared" si="64"/>
        <v>0</v>
      </c>
      <c r="X71" s="1">
        <f t="shared" si="65"/>
        <v>17</v>
      </c>
      <c r="Y71" s="1">
        <f t="shared" si="66"/>
        <v>16</v>
      </c>
      <c r="Z71" s="1">
        <f t="shared" si="67"/>
        <v>7</v>
      </c>
      <c r="AA71" s="1" t="str">
        <f t="shared" si="48"/>
        <v>W</v>
      </c>
      <c r="AB71" s="1">
        <f t="shared" si="68"/>
        <v>1</v>
      </c>
      <c r="AC71" s="1" t="str">
        <f t="shared" si="49"/>
        <v>W</v>
      </c>
      <c r="AD71" s="1">
        <f t="shared" si="45"/>
        <v>5</v>
      </c>
      <c r="AE71" s="1">
        <f t="shared" si="46"/>
        <v>3</v>
      </c>
      <c r="AF71" s="1">
        <f t="shared" si="47"/>
        <v>2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E72" s="1">
        <v>4</v>
      </c>
      <c r="F72" s="1">
        <v>1</v>
      </c>
      <c r="G72" s="1" t="s">
        <v>83</v>
      </c>
      <c r="H72" s="1" t="s">
        <v>83</v>
      </c>
      <c r="I72" s="1">
        <f t="shared" si="50"/>
        <v>30</v>
      </c>
      <c r="J72" s="1">
        <f t="shared" si="51"/>
        <v>29</v>
      </c>
      <c r="K72" s="1">
        <f t="shared" si="52"/>
        <v>6</v>
      </c>
      <c r="L72" s="1">
        <f t="shared" si="53"/>
        <v>12</v>
      </c>
      <c r="M72" s="1">
        <f t="shared" si="54"/>
        <v>2</v>
      </c>
      <c r="N72" s="1">
        <f t="shared" si="55"/>
        <v>4</v>
      </c>
      <c r="O72" s="1">
        <f t="shared" si="56"/>
        <v>18</v>
      </c>
      <c r="P72" s="1">
        <f t="shared" si="57"/>
        <v>13</v>
      </c>
      <c r="Q72" s="1">
        <f t="shared" si="58"/>
        <v>6</v>
      </c>
      <c r="R72" s="1">
        <f t="shared" si="59"/>
        <v>12</v>
      </c>
      <c r="S72" s="1">
        <f t="shared" si="60"/>
        <v>16</v>
      </c>
      <c r="T72" s="1">
        <f t="shared" si="61"/>
        <v>6</v>
      </c>
      <c r="U72" s="1">
        <f t="shared" si="62"/>
        <v>0</v>
      </c>
      <c r="V72" s="1">
        <f t="shared" si="63"/>
        <v>0</v>
      </c>
      <c r="W72" s="1">
        <f t="shared" si="64"/>
        <v>0</v>
      </c>
      <c r="X72" s="1">
        <f t="shared" si="65"/>
        <v>18</v>
      </c>
      <c r="Y72" s="1">
        <f t="shared" si="66"/>
        <v>16</v>
      </c>
      <c r="Z72" s="1">
        <f t="shared" si="67"/>
        <v>7</v>
      </c>
      <c r="AA72" s="1" t="str">
        <f t="shared" si="48"/>
        <v>W</v>
      </c>
      <c r="AB72" s="1">
        <f t="shared" si="68"/>
        <v>2</v>
      </c>
      <c r="AC72" s="1" t="str">
        <f t="shared" si="49"/>
        <v>W</v>
      </c>
      <c r="AD72" s="1">
        <f t="shared" si="45"/>
        <v>5</v>
      </c>
      <c r="AE72" s="1">
        <f t="shared" si="46"/>
        <v>3</v>
      </c>
      <c r="AF72" s="1">
        <f t="shared" si="47"/>
        <v>2</v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E73" s="1">
        <v>2</v>
      </c>
      <c r="F73" s="1">
        <v>3</v>
      </c>
      <c r="G73" s="1" t="s">
        <v>83</v>
      </c>
      <c r="H73" s="1" t="s">
        <v>83</v>
      </c>
      <c r="I73" s="1">
        <f t="shared" si="50"/>
        <v>30</v>
      </c>
      <c r="J73" s="1">
        <f t="shared" si="51"/>
        <v>30</v>
      </c>
      <c r="K73" s="1">
        <f t="shared" si="52"/>
        <v>6</v>
      </c>
      <c r="L73" s="1">
        <f t="shared" si="53"/>
        <v>12</v>
      </c>
      <c r="M73" s="1">
        <f t="shared" si="54"/>
        <v>2</v>
      </c>
      <c r="N73" s="1">
        <f t="shared" si="55"/>
        <v>4</v>
      </c>
      <c r="O73" s="1">
        <f t="shared" si="56"/>
        <v>18</v>
      </c>
      <c r="P73" s="1">
        <f t="shared" si="57"/>
        <v>14</v>
      </c>
      <c r="Q73" s="1">
        <f t="shared" si="58"/>
        <v>6</v>
      </c>
      <c r="R73" s="1">
        <f t="shared" si="59"/>
        <v>12</v>
      </c>
      <c r="S73" s="1">
        <f t="shared" si="60"/>
        <v>16</v>
      </c>
      <c r="T73" s="1">
        <f t="shared" si="61"/>
        <v>6</v>
      </c>
      <c r="U73" s="1">
        <f t="shared" si="62"/>
        <v>0</v>
      </c>
      <c r="V73" s="1">
        <f t="shared" si="63"/>
        <v>1</v>
      </c>
      <c r="W73" s="1">
        <f t="shared" si="64"/>
        <v>0</v>
      </c>
      <c r="X73" s="1">
        <f t="shared" si="65"/>
        <v>18</v>
      </c>
      <c r="Y73" s="1">
        <f t="shared" si="66"/>
        <v>17</v>
      </c>
      <c r="Z73" s="1">
        <f t="shared" si="67"/>
        <v>7</v>
      </c>
      <c r="AA73" s="1" t="str">
        <f t="shared" si="48"/>
        <v>L</v>
      </c>
      <c r="AB73" s="1">
        <f t="shared" si="68"/>
        <v>1</v>
      </c>
      <c r="AC73" s="1" t="str">
        <f t="shared" si="49"/>
        <v>L</v>
      </c>
      <c r="AD73" s="1">
        <f t="shared" si="45"/>
        <v>4</v>
      </c>
      <c r="AE73" s="1">
        <f t="shared" si="46"/>
        <v>4</v>
      </c>
      <c r="AF73" s="1">
        <f t="shared" si="47"/>
        <v>2</v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30</v>
      </c>
      <c r="J84" s="1">
        <f t="shared" si="72"/>
        <v>30</v>
      </c>
      <c r="K84" s="1">
        <f t="shared" si="72"/>
        <v>6</v>
      </c>
      <c r="L84" s="1">
        <f t="shared" si="72"/>
        <v>12</v>
      </c>
      <c r="M84" s="1">
        <f t="shared" si="72"/>
        <v>2</v>
      </c>
      <c r="N84" s="1">
        <f t="shared" si="72"/>
        <v>4</v>
      </c>
      <c r="O84" s="1">
        <f t="shared" ref="O84:Z84" si="73">IF(O2="","",MAX(O2:O83))</f>
        <v>18</v>
      </c>
      <c r="P84" s="1">
        <f t="shared" si="73"/>
        <v>14</v>
      </c>
      <c r="Q84" s="1">
        <f t="shared" si="73"/>
        <v>6</v>
      </c>
      <c r="R84" s="1">
        <f t="shared" si="73"/>
        <v>12</v>
      </c>
      <c r="S84" s="1">
        <f t="shared" si="73"/>
        <v>16</v>
      </c>
      <c r="T84" s="1">
        <f t="shared" si="73"/>
        <v>6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18</v>
      </c>
      <c r="Y84" s="1">
        <f t="shared" si="73"/>
        <v>17</v>
      </c>
      <c r="Z84" s="1">
        <f t="shared" si="73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205</v>
      </c>
      <c r="F85" s="1">
        <f>SUM(F2:F83)</f>
        <v>223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18-14-6</v>
      </c>
      <c r="R85" s="1" t="str">
        <f>IF(R84="","0-0-0",CONCATENATE(R84,"-",S84,"-",T84))</f>
        <v>12-16-6</v>
      </c>
      <c r="U85" s="1" t="str">
        <f>IF(U84="","0-0-0",CONCATENATE(U84,"-",V84,"-",W84))</f>
        <v>1-1-1</v>
      </c>
      <c r="X85" s="1" t="str">
        <f>IF(X84="","0-0-0",CONCATENATE(X84,"-",Y84,"-",Z84))</f>
        <v>18-17-7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72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185</vt:i4>
      </vt:variant>
    </vt:vector>
  </HeadingPairs>
  <TitlesOfParts>
    <vt:vector size="185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 (3_8_26)</vt:lpstr>
      <vt:lpstr>Standings (3_9_26)</vt:lpstr>
      <vt:lpstr>Standings (3_10_26)</vt:lpstr>
      <vt:lpstr>Standings (3_11_26)</vt:lpstr>
      <vt:lpstr>Standings (3_12_26)</vt:lpstr>
      <vt:lpstr>Standings (3_13_26)</vt:lpstr>
      <vt:lpstr>Standings (3_14_26)</vt:lpstr>
      <vt:lpstr>Standings (3_15_26)</vt:lpstr>
      <vt:lpstr>Standings (3_16_26)</vt:lpstr>
      <vt:lpstr>Standings (3_17_26)</vt:lpstr>
      <vt:lpstr>Standings (3_18_26)</vt:lpstr>
      <vt:lpstr>Standings (3_19_26)</vt:lpstr>
      <vt:lpstr>Standings (3_20_26)</vt:lpstr>
      <vt:lpstr>Standings (3_21_26)</vt:lpstr>
      <vt:lpstr>Standings (3_22_26)</vt:lpstr>
      <vt:lpstr>Standings (3_23_26)</vt:lpstr>
      <vt:lpstr>Standings (3_24_26)</vt:lpstr>
      <vt:lpstr>Standings (3_25_26)</vt:lpstr>
      <vt:lpstr>Standings (3_26_26)</vt:lpstr>
      <vt:lpstr>Standings (3_27_26)</vt:lpstr>
      <vt:lpstr>Standings (3_28_26)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2026-04-25T19:37:33Z</dcterms:modified>
</cp:coreProperties>
</file>