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10D52864-EAE3-4F60-8F93-224675786E35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" sheetId="3" r:id="rId175"/>
    <sheet name="Anaheim_Ducks" sheetId="5" r:id="rId176"/>
    <sheet name="Arizona_Coyotes" sheetId="71" r:id="rId177"/>
    <sheet name="Boston_Bruins" sheetId="72" r:id="rId178"/>
    <sheet name="Buffalo_Sabres" sheetId="73" r:id="rId179"/>
    <sheet name="Calgary_Flames" sheetId="74" r:id="rId180"/>
    <sheet name="Carolina_Hurricanes" sheetId="75" r:id="rId181"/>
    <sheet name="Chicago_Blackhawks" sheetId="76" r:id="rId182"/>
    <sheet name="Colorado_Avalanche" sheetId="77" r:id="rId183"/>
    <sheet name="Columbus_Blue_Jackets" sheetId="78" r:id="rId184"/>
    <sheet name="Dallas_Stars" sheetId="79" r:id="rId185"/>
    <sheet name="Detroit_Red_Wings" sheetId="80" r:id="rId186"/>
    <sheet name="Edmonton_Oilers" sheetId="81" r:id="rId187"/>
    <sheet name="Florida_Panthers" sheetId="82" r:id="rId188"/>
    <sheet name="Los_Angeles_Kings" sheetId="83" r:id="rId189"/>
    <sheet name="Minnesota_Wild" sheetId="84" r:id="rId190"/>
    <sheet name="Montreal_Canadiens" sheetId="85" r:id="rId191"/>
    <sheet name="Nashville_Predators" sheetId="86" r:id="rId192"/>
    <sheet name="New_Jersey_Devils" sheetId="87" r:id="rId193"/>
    <sheet name="New_York_Islanders" sheetId="88" r:id="rId194"/>
    <sheet name="New_York_Rangers" sheetId="89" r:id="rId195"/>
    <sheet name="Ottawa_Senators" sheetId="90" r:id="rId196"/>
    <sheet name="Philadelphia_Flyers" sheetId="91" r:id="rId197"/>
    <sheet name="Pittsburgh_Penguins" sheetId="92" r:id="rId198"/>
    <sheet name="San_Jose_Sharks" sheetId="93" r:id="rId199"/>
    <sheet name="Seattle_Kraken" sheetId="94" r:id="rId200"/>
    <sheet name="St_Louis_Blues" sheetId="95" r:id="rId201"/>
    <sheet name="Tampa_Bay_Lightning" sheetId="96" r:id="rId202"/>
    <sheet name="Toronto_Maple_Leafs" sheetId="97" r:id="rId203"/>
    <sheet name="Vancouver_Canucks" sheetId="98" r:id="rId204"/>
    <sheet name="Vegas_Golden_Knights" sheetId="99" r:id="rId205"/>
    <sheet name="Washington_Capitals" sheetId="100" r:id="rId206"/>
    <sheet name="Winnipeg_Jets" sheetId="101" r:id="rId20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Y77" i="72"/>
  <c r="Y78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Y76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X77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X7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W77" i="83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W76" i="85"/>
  <c r="X75" i="85"/>
  <c r="X7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X77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Y77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6" i="88"/>
  <c r="Z77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Y76" i="90"/>
  <c r="W76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W7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W76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X77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Y77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Y76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83" i="72"/>
  <c r="U83" i="72"/>
  <c r="V82" i="72"/>
  <c r="U82" i="72"/>
  <c r="V81" i="72"/>
  <c r="U81" i="72"/>
  <c r="V80" i="72"/>
  <c r="U80" i="72"/>
  <c r="V79" i="72"/>
  <c r="U79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83" i="82"/>
  <c r="U83" i="82"/>
  <c r="V82" i="82"/>
  <c r="U82" i="82"/>
  <c r="V81" i="82"/>
  <c r="U81" i="82"/>
  <c r="V80" i="82"/>
  <c r="U80" i="82"/>
  <c r="V79" i="82"/>
  <c r="U7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76" i="84" l="1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5" i="72"/>
  <c r="P76" i="72" s="1"/>
  <c r="P77" i="72" s="1"/>
  <c r="P78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83" i="82"/>
  <c r="P82" i="82"/>
  <c r="P81" i="82"/>
  <c r="P80" i="82"/>
  <c r="P79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8" i="84"/>
  <c r="P77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79" i="86"/>
  <c r="P78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83" i="87"/>
  <c r="P82" i="87"/>
  <c r="P81" i="87"/>
  <c r="P80" i="87"/>
  <c r="P79" i="87"/>
  <c r="P78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9" i="89"/>
  <c r="P7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78" i="90"/>
  <c r="P77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78" i="93"/>
  <c r="P77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83" i="94"/>
  <c r="P82" i="94"/>
  <c r="P81" i="94"/>
  <c r="P80" i="94"/>
  <c r="P79" i="94"/>
  <c r="P78" i="94"/>
  <c r="P7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83" i="5"/>
  <c r="P82" i="5"/>
  <c r="P81" i="5"/>
  <c r="P80" i="5"/>
  <c r="P79" i="5"/>
  <c r="P78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R76" i="100"/>
  <c r="O76" i="100"/>
  <c r="O75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 s="1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 s="1"/>
  <c r="T77" i="83" s="1"/>
  <c r="T78" i="83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8" i="71"/>
  <c r="J77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79" i="73"/>
  <c r="J78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83" i="74"/>
  <c r="J82" i="74"/>
  <c r="J81" i="74"/>
  <c r="J80" i="74"/>
  <c r="J79" i="74"/>
  <c r="J78" i="74"/>
  <c r="J77" i="74"/>
  <c r="J76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83" i="75"/>
  <c r="J82" i="75"/>
  <c r="J81" i="75"/>
  <c r="J80" i="75"/>
  <c r="J79" i="75"/>
  <c r="J78" i="75"/>
  <c r="J7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79" i="86"/>
  <c r="J78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83" i="87"/>
  <c r="J82" i="87"/>
  <c r="J81" i="87"/>
  <c r="J80" i="87"/>
  <c r="J79" i="87"/>
  <c r="J7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78" i="96"/>
  <c r="J7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83" i="97"/>
  <c r="J82" i="97"/>
  <c r="J81" i="97"/>
  <c r="J80" i="97"/>
  <c r="J79" i="97"/>
  <c r="J78" i="97"/>
  <c r="J7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83" i="101"/>
  <c r="J82" i="101"/>
  <c r="J81" i="101"/>
  <c r="J80" i="101"/>
  <c r="J79" i="101"/>
  <c r="J78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L83" i="71"/>
  <c r="L82" i="71"/>
  <c r="L81" i="71"/>
  <c r="L80" i="71"/>
  <c r="L79" i="71"/>
  <c r="L78" i="71"/>
  <c r="L77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79" i="72"/>
  <c r="L78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79" i="78"/>
  <c r="L7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83" i="79"/>
  <c r="L82" i="79"/>
  <c r="L81" i="79"/>
  <c r="L80" i="79"/>
  <c r="L79" i="79"/>
  <c r="L78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83" i="82"/>
  <c r="L82" i="82"/>
  <c r="L81" i="82"/>
  <c r="L80" i="82"/>
  <c r="L79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83" i="84"/>
  <c r="L82" i="84"/>
  <c r="L81" i="84"/>
  <c r="L80" i="84"/>
  <c r="L79" i="84"/>
  <c r="L78" i="84"/>
  <c r="L77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83" i="85"/>
  <c r="L82" i="85"/>
  <c r="L81" i="85"/>
  <c r="L80" i="85"/>
  <c r="L79" i="85"/>
  <c r="L78" i="85"/>
  <c r="L77" i="85"/>
  <c r="L76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83" i="86"/>
  <c r="L82" i="86"/>
  <c r="L81" i="86"/>
  <c r="L80" i="86"/>
  <c r="L79" i="86"/>
  <c r="L78" i="86"/>
  <c r="L77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79" i="87"/>
  <c r="L7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83" i="88"/>
  <c r="L82" i="88"/>
  <c r="L81" i="88"/>
  <c r="L80" i="88"/>
  <c r="L79" i="88"/>
  <c r="L78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83" i="89"/>
  <c r="L82" i="89"/>
  <c r="L81" i="89"/>
  <c r="L80" i="89"/>
  <c r="L79" i="89"/>
  <c r="L7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83" i="90"/>
  <c r="L82" i="90"/>
  <c r="L81" i="90"/>
  <c r="L80" i="90"/>
  <c r="L79" i="90"/>
  <c r="L78" i="90"/>
  <c r="L77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83" i="93"/>
  <c r="L82" i="93"/>
  <c r="L81" i="93"/>
  <c r="L80" i="93"/>
  <c r="L79" i="93"/>
  <c r="L78" i="93"/>
  <c r="L7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83" i="96"/>
  <c r="L82" i="96"/>
  <c r="L81" i="96"/>
  <c r="L80" i="96"/>
  <c r="L79" i="96"/>
  <c r="L78" i="96"/>
  <c r="L7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78" i="97"/>
  <c r="L7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83" i="98"/>
  <c r="L82" i="98"/>
  <c r="L81" i="98"/>
  <c r="L80" i="98"/>
  <c r="L79" i="98"/>
  <c r="L78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I76" i="74"/>
  <c r="K75" i="74"/>
  <c r="K76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I77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M77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I73" i="94"/>
  <c r="I74" i="94" s="1"/>
  <c r="I75" i="94" s="1"/>
  <c r="I76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I77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K76" i="100"/>
  <c r="I76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K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R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7" i="95" l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V84" i="89"/>
  <c r="X84" i="73"/>
  <c r="AF84" i="73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76" i="100" s="1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<sst xmlns="http://schemas.openxmlformats.org/spreadsheetml/2006/main" count="67429" uniqueCount="2094">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</sst>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styles" Target="style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85" sqref="B185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A3F1AE40-5217-45E3-BEF2-4A6696A206A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63">
        <v>9</v>
      </c>
      <c r="F6" s="37">
        <v>95</v>
      </c>
      <c r="G6" s="35">
        <v>31</v>
      </c>
      <c r="H6" s="63">
        <v>38</v>
      </c>
      <c r="I6" s="63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62">
        <v>76</v>
      </c>
      <c r="C18" s="62">
        <v>36</v>
      </c>
      <c r="D18" s="62">
        <v>30</v>
      </c>
      <c r="E18" s="63">
        <v>10</v>
      </c>
      <c r="F18" s="37">
        <v>82</v>
      </c>
      <c r="G18" s="63">
        <v>28</v>
      </c>
      <c r="H18" s="63">
        <v>32</v>
      </c>
      <c r="I18" s="63">
        <v>4</v>
      </c>
      <c r="J18" s="63">
        <v>5</v>
      </c>
      <c r="K18" s="6" t="s">
        <v>2016</v>
      </c>
      <c r="L18" s="62" t="s">
        <v>1726</v>
      </c>
      <c r="M18" s="62" t="s">
        <v>783</v>
      </c>
      <c r="N18" s="62" t="s">
        <v>2089</v>
      </c>
      <c r="O18" s="35">
        <v>206</v>
      </c>
      <c r="P18" s="63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62">
        <v>76</v>
      </c>
      <c r="C31" s="62">
        <v>32</v>
      </c>
      <c r="D31" s="62">
        <v>39</v>
      </c>
      <c r="E31" s="63">
        <v>5</v>
      </c>
      <c r="F31" s="37">
        <v>69</v>
      </c>
      <c r="G31" s="63">
        <v>26</v>
      </c>
      <c r="H31" s="63">
        <v>30</v>
      </c>
      <c r="I31" s="63">
        <v>2</v>
      </c>
      <c r="J31" s="63">
        <v>0</v>
      </c>
      <c r="K31" s="6" t="s">
        <v>2080</v>
      </c>
      <c r="L31" s="62" t="s">
        <v>1743</v>
      </c>
      <c r="M31" s="62" t="s">
        <v>1898</v>
      </c>
      <c r="N31" s="62" t="s">
        <v>2081</v>
      </c>
      <c r="O31" s="35">
        <v>234</v>
      </c>
      <c r="P31" s="63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62">
        <v>76</v>
      </c>
      <c r="C37" s="62">
        <v>42</v>
      </c>
      <c r="D37" s="62">
        <v>26</v>
      </c>
      <c r="E37" s="63">
        <v>8</v>
      </c>
      <c r="F37" s="37">
        <v>92</v>
      </c>
      <c r="G37" s="63">
        <v>32</v>
      </c>
      <c r="H37" s="63">
        <v>38</v>
      </c>
      <c r="I37" s="63">
        <v>4</v>
      </c>
      <c r="J37" s="63">
        <v>2</v>
      </c>
      <c r="K37" s="6" t="s">
        <v>1642</v>
      </c>
      <c r="L37" s="62" t="s">
        <v>2079</v>
      </c>
      <c r="M37" s="62" t="s">
        <v>556</v>
      </c>
      <c r="N37" s="62" t="s">
        <v>1925</v>
      </c>
      <c r="O37" s="35">
        <v>248</v>
      </c>
      <c r="P37" s="63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51D8-4742-4FB5-B23F-15E8D649C826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63">
        <v>9</v>
      </c>
      <c r="F6" s="37">
        <v>95</v>
      </c>
      <c r="G6" s="35">
        <v>31</v>
      </c>
      <c r="H6" s="63">
        <v>38</v>
      </c>
      <c r="I6" s="63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62">
        <v>76</v>
      </c>
      <c r="C18" s="62">
        <v>36</v>
      </c>
      <c r="D18" s="62">
        <v>30</v>
      </c>
      <c r="E18" s="63">
        <v>10</v>
      </c>
      <c r="F18" s="37">
        <v>82</v>
      </c>
      <c r="G18" s="63">
        <v>28</v>
      </c>
      <c r="H18" s="63">
        <v>32</v>
      </c>
      <c r="I18" s="63">
        <v>4</v>
      </c>
      <c r="J18" s="63">
        <v>5</v>
      </c>
      <c r="K18" s="6" t="s">
        <v>2016</v>
      </c>
      <c r="L18" s="62" t="s">
        <v>1726</v>
      </c>
      <c r="M18" s="62" t="s">
        <v>783</v>
      </c>
      <c r="N18" s="62" t="s">
        <v>2089</v>
      </c>
      <c r="O18" s="35">
        <v>206</v>
      </c>
      <c r="P18" s="63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62">
        <v>76</v>
      </c>
      <c r="C31" s="62">
        <v>32</v>
      </c>
      <c r="D31" s="62">
        <v>39</v>
      </c>
      <c r="E31" s="63">
        <v>5</v>
      </c>
      <c r="F31" s="37">
        <v>69</v>
      </c>
      <c r="G31" s="63">
        <v>26</v>
      </c>
      <c r="H31" s="63">
        <v>30</v>
      </c>
      <c r="I31" s="63">
        <v>2</v>
      </c>
      <c r="J31" s="63">
        <v>0</v>
      </c>
      <c r="K31" s="6" t="s">
        <v>2080</v>
      </c>
      <c r="L31" s="62" t="s">
        <v>1743</v>
      </c>
      <c r="M31" s="62" t="s">
        <v>1898</v>
      </c>
      <c r="N31" s="62" t="s">
        <v>2081</v>
      </c>
      <c r="O31" s="35">
        <v>234</v>
      </c>
      <c r="P31" s="63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62">
        <v>76</v>
      </c>
      <c r="C37" s="62">
        <v>42</v>
      </c>
      <c r="D37" s="62">
        <v>26</v>
      </c>
      <c r="E37" s="63">
        <v>8</v>
      </c>
      <c r="F37" s="37">
        <v>92</v>
      </c>
      <c r="G37" s="63">
        <v>32</v>
      </c>
      <c r="H37" s="63">
        <v>38</v>
      </c>
      <c r="I37" s="63">
        <v>4</v>
      </c>
      <c r="J37" s="63">
        <v>2</v>
      </c>
      <c r="K37" s="6" t="s">
        <v>1642</v>
      </c>
      <c r="L37" s="62" t="s">
        <v>2079</v>
      </c>
      <c r="M37" s="62" t="s">
        <v>556</v>
      </c>
      <c r="N37" s="62" t="s">
        <v>1925</v>
      </c>
      <c r="O37" s="35">
        <v>248</v>
      </c>
      <c r="P37" s="63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141F36E-A65D-4BE8-B367-AE3FDEA27321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77</v>
      </c>
      <c r="C4" s="4">
        <f>Boston_Bruins!$I$84</f>
        <v>45</v>
      </c>
      <c r="D4" s="4">
        <f>Boston_Bruins!$J$84</f>
        <v>17</v>
      </c>
      <c r="E4" s="33">
        <f>Boston_Bruins!$L$84</f>
        <v>15</v>
      </c>
      <c r="F4" s="34">
        <f>(C4*2)+E4</f>
        <v>105</v>
      </c>
      <c r="G4" s="32">
        <f>C4-(Boston_Bruins!$K$84+I4)</f>
        <v>35</v>
      </c>
      <c r="H4" s="33">
        <f>C4-I4</f>
        <v>41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22-8-9</v>
      </c>
      <c r="M4" s="4" t="str">
        <f>Boston_Bruins!$U$85</f>
        <v>17-4-3</v>
      </c>
      <c r="N4" s="4" t="str">
        <f>Boston_Bruins!$X$85</f>
        <v>28-12-5</v>
      </c>
      <c r="O4" s="32">
        <f>Boston_Bruins!$E$85</f>
        <v>256</v>
      </c>
      <c r="P4" s="33">
        <f>Boston_Bruins!$F$85</f>
        <v>209</v>
      </c>
      <c r="Q4" s="34">
        <f t="shared" ref="Q4:Q11" si="0">O4-P4</f>
        <v>47</v>
      </c>
      <c r="R4" s="3" t="str">
        <f>Boston_Bruins!$AA$85</f>
        <v>W3</v>
      </c>
      <c r="S4" s="5" t="str">
        <f>Boston_Bruins!$AD$85</f>
        <v>7-3-0</v>
      </c>
    </row>
    <row r="5" spans="1:20" x14ac:dyDescent="0.25">
      <c r="A5" s="12" t="s">
        <v>57</v>
      </c>
      <c r="B5" s="1">
        <f>Buffalo_Sabres!$C$86</f>
        <v>77</v>
      </c>
      <c r="C5" s="1">
        <f>Buffalo_Sabres!$I$84</f>
        <v>37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22-19-5</v>
      </c>
      <c r="O5" s="35">
        <f>Buffalo_Sabres!$E$85</f>
        <v>233</v>
      </c>
      <c r="P5" s="36">
        <f>Buffalo_Sabres!$F$85</f>
        <v>231</v>
      </c>
      <c r="Q5" s="37">
        <f t="shared" si="0"/>
        <v>2</v>
      </c>
      <c r="R5" s="6" t="str">
        <f>Buffalo_Sabres!$AA$85</f>
        <v>W2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76</v>
      </c>
      <c r="C6" s="1">
        <f>Detroit_Red_Wings!$I$84</f>
        <v>37</v>
      </c>
      <c r="D6" s="1">
        <f>Detroit_Red_Wings!$J$84</f>
        <v>31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21-12-5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21-18-5</v>
      </c>
      <c r="O6" s="35">
        <f>Detroit_Red_Wings!$E$85</f>
        <v>254</v>
      </c>
      <c r="P6" s="36">
        <f>Detroit_Red_Wings!$F$85</f>
        <v>253</v>
      </c>
      <c r="Q6" s="37">
        <f t="shared" si="0"/>
        <v>1</v>
      </c>
      <c r="R6" s="6" t="str">
        <f>Detroit_Red_Wings!$AA$85</f>
        <v>L1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77</v>
      </c>
      <c r="C7" s="1">
        <f>Florida_Panthers!$I$84</f>
        <v>48</v>
      </c>
      <c r="D7" s="1">
        <f>Florida_Panthers!$J$84</f>
        <v>24</v>
      </c>
      <c r="E7" s="36">
        <f>Florida_Panthers!$L$84</f>
        <v>5</v>
      </c>
      <c r="F7" s="37">
        <f t="shared" si="1"/>
        <v>101</v>
      </c>
      <c r="G7" s="35">
        <f>C7-(Florida_Panthers!$K$84+I7)</f>
        <v>39</v>
      </c>
      <c r="H7" s="36">
        <f t="shared" si="2"/>
        <v>45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26-11-3</v>
      </c>
      <c r="M7" s="1" t="str">
        <f>Florida_Panthers!$U$85</f>
        <v>14-5-3</v>
      </c>
      <c r="N7" s="1" t="str">
        <f>Florida_Panthers!$X$85</f>
        <v>29-12-4</v>
      </c>
      <c r="O7" s="35">
        <f>Florida_Panthers!$E$85</f>
        <v>252</v>
      </c>
      <c r="P7" s="36">
        <f>Florida_Panthers!$F$85</f>
        <v>193</v>
      </c>
      <c r="Q7" s="37">
        <f t="shared" si="0"/>
        <v>59</v>
      </c>
      <c r="R7" s="6" t="str">
        <f>Florida_Panthers!$AA$85</f>
        <v>W1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75</v>
      </c>
      <c r="C8" s="1">
        <f>Montreal_Canadiens!$I$84</f>
        <v>29</v>
      </c>
      <c r="D8" s="1">
        <f>Montreal_Canadiens!$J$84</f>
        <v>34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15-19-4</v>
      </c>
      <c r="L8" s="1" t="str">
        <f>Montreal_Canadiens!$R$85</f>
        <v>14-15-8</v>
      </c>
      <c r="M8" s="1" t="str">
        <f>Montreal_Canadiens!$U$85</f>
        <v>5-12-5</v>
      </c>
      <c r="N8" s="1" t="str">
        <f>Montreal_Canadiens!$X$85</f>
        <v>15-20-8</v>
      </c>
      <c r="O8" s="35">
        <f>Montreal_Canadiens!$E$85</f>
        <v>209</v>
      </c>
      <c r="P8" s="36">
        <f>Montreal_Canadiens!$F$85</f>
        <v>259</v>
      </c>
      <c r="Q8" s="37">
        <f t="shared" si="0"/>
        <v>-50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75</v>
      </c>
      <c r="C9" s="1">
        <f>Ottawa_Senators!$I$84</f>
        <v>33</v>
      </c>
      <c r="D9" s="1">
        <f>Ottawa_Senators!$J$84</f>
        <v>38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20-17-2</v>
      </c>
      <c r="L9" s="1" t="str">
        <f>Ottawa_Senators!$R$85</f>
        <v>13-21-2</v>
      </c>
      <c r="M9" s="1" t="str">
        <f>Ottawa_Senators!$U$85</f>
        <v>12-8-2</v>
      </c>
      <c r="N9" s="1" t="str">
        <f>Ottawa_Senators!$X$85</f>
        <v>23-18-2</v>
      </c>
      <c r="O9" s="35">
        <f>Ottawa_Senators!$E$85</f>
        <v>238</v>
      </c>
      <c r="P9" s="36">
        <f>Ottawa_Senators!$F$85</f>
        <v>262</v>
      </c>
      <c r="Q9" s="37">
        <f t="shared" si="0"/>
        <v>-24</v>
      </c>
      <c r="R9" s="6" t="str">
        <f>Ottawa_Senators!$AA$85</f>
        <v>L2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76</v>
      </c>
      <c r="C10" s="1">
        <f>Tampa_Bay_Lightning!$I$84</f>
        <v>43</v>
      </c>
      <c r="D10" s="1">
        <f>Tampa_Bay_Lightning!$J$84</f>
        <v>26</v>
      </c>
      <c r="E10" s="36">
        <f>Tampa_Bay_Lightning!$L$84</f>
        <v>7</v>
      </c>
      <c r="F10" s="37">
        <f t="shared" si="1"/>
        <v>93</v>
      </c>
      <c r="G10" s="35">
        <f>C10-(Tampa_Bay_Lightning!$K$84+I10)</f>
        <v>35</v>
      </c>
      <c r="H10" s="36">
        <f t="shared" si="2"/>
        <v>40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20-16-3</v>
      </c>
      <c r="M10" s="1" t="str">
        <f>Tampa_Bay_Lightning!$U$85</f>
        <v>11-8-4</v>
      </c>
      <c r="N10" s="1" t="str">
        <f>Tampa_Bay_Lightning!$X$85</f>
        <v>24-16-4</v>
      </c>
      <c r="O10" s="35">
        <f>Tampa_Bay_Lightning!$E$85</f>
        <v>270</v>
      </c>
      <c r="P10" s="36">
        <f>Tampa_Bay_Lightning!$F$85</f>
        <v>246</v>
      </c>
      <c r="Q10" s="37">
        <f t="shared" si="0"/>
        <v>24</v>
      </c>
      <c r="R10" s="6" t="str">
        <f>Tampa_Bay_Lightning!$AA$85</f>
        <v>W2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75</v>
      </c>
      <c r="C11" s="1">
        <f>Toronto_Maple_Leafs!$I$84</f>
        <v>43</v>
      </c>
      <c r="D11" s="1">
        <f>Toronto_Maple_Leafs!$J$84</f>
        <v>23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22-9-6</v>
      </c>
      <c r="M11" s="1" t="str">
        <f>Toronto_Maple_Leafs!$U$85</f>
        <v>10-10-2</v>
      </c>
      <c r="N11" s="1" t="str">
        <f>Toronto_Maple_Leafs!$X$85</f>
        <v>19-17-7</v>
      </c>
      <c r="O11" s="35">
        <f>Toronto_Maple_Leafs!$E$85</f>
        <v>276</v>
      </c>
      <c r="P11" s="36">
        <f>Toronto_Maple_Leafs!$F$85</f>
        <v>235</v>
      </c>
      <c r="Q11" s="37">
        <f t="shared" si="0"/>
        <v>41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77</v>
      </c>
      <c r="C14" s="1">
        <f>Carolina_Hurricanes!$I$84</f>
        <v>48</v>
      </c>
      <c r="D14" s="1">
        <f>Carolina_Hurricanes!$J$84</f>
        <v>22</v>
      </c>
      <c r="E14" s="36">
        <f>Carolina_Hurricanes!$L$84</f>
        <v>7</v>
      </c>
      <c r="F14" s="34">
        <f>(C14*2)+E14</f>
        <v>103</v>
      </c>
      <c r="G14" s="36">
        <f>C14-(Carolina_Hurricanes!$K$84+I14)</f>
        <v>40</v>
      </c>
      <c r="H14" s="36">
        <f>C14-I14</f>
        <v>46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26-10-4</v>
      </c>
      <c r="L14" s="1" t="str">
        <f>Carolina_Hurricanes!$R$85</f>
        <v>22-12-3</v>
      </c>
      <c r="M14" s="1" t="str">
        <f>Carolina_Hurricanes!$U$85</f>
        <v>15-5-4</v>
      </c>
      <c r="N14" s="1" t="str">
        <f>Carolina_Hurricanes!$X$85</f>
        <v>33-9-5</v>
      </c>
      <c r="O14" s="35">
        <f>Carolina_Hurricanes!$E$85</f>
        <v>260</v>
      </c>
      <c r="P14" s="36">
        <f>Carolina_Hurricanes!$F$85</f>
        <v>205</v>
      </c>
      <c r="Q14" s="37">
        <f t="shared" ref="Q14:Q21" si="3">O14-P14</f>
        <v>55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76</v>
      </c>
      <c r="C15" s="1">
        <f>Columbus_Blue_Jackets!$I$84</f>
        <v>25</v>
      </c>
      <c r="D15" s="1">
        <f>Columbus_Blue_Jackets!$J$84</f>
        <v>39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15-19-5</v>
      </c>
      <c r="L15" s="1" t="str">
        <f>Columbus_Blue_Jackets!$R$85</f>
        <v>10-20-7</v>
      </c>
      <c r="M15" s="1" t="str">
        <f>Columbus_Blue_Jackets!$U$85</f>
        <v>5-15-3</v>
      </c>
      <c r="N15" s="1" t="str">
        <f>Columbus_Blue_Jackets!$X$85</f>
        <v>11-26-8</v>
      </c>
      <c r="O15" s="35">
        <f>Columbus_Blue_Jackets!$E$85</f>
        <v>219</v>
      </c>
      <c r="P15" s="36">
        <f>Columbus_Blue_Jackets!$F$85</f>
        <v>277</v>
      </c>
      <c r="Q15" s="37">
        <f t="shared" si="3"/>
        <v>-58</v>
      </c>
      <c r="R15" s="6" t="str">
        <f>Columbus_Blue_Jackets!$AA$85</f>
        <v>L1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76</v>
      </c>
      <c r="C16" s="1">
        <f>New_Jersey_Devils!$I$84</f>
        <v>36</v>
      </c>
      <c r="D16" s="1">
        <f>New_Jersey_Devils!$J$84</f>
        <v>36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19-17-2</v>
      </c>
      <c r="M16" s="1" t="str">
        <f>New_Jersey_Devils!$U$85</f>
        <v>11-11-2</v>
      </c>
      <c r="N16" s="1" t="str">
        <f>New_Jersey_Devils!$X$85</f>
        <v>21-21-3</v>
      </c>
      <c r="O16" s="35">
        <f>New_Jersey_Devils!$E$85</f>
        <v>249</v>
      </c>
      <c r="P16" s="36">
        <f>New_Jersey_Devils!$F$85</f>
        <v>262</v>
      </c>
      <c r="Q16" s="37">
        <f t="shared" si="3"/>
        <v>-13</v>
      </c>
      <c r="R16" s="6" t="str">
        <f>New_Jersey_Devils!$AA$85</f>
        <v>L3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76</v>
      </c>
      <c r="C17" s="1">
        <f>New_York_Islanders!$I$84</f>
        <v>34</v>
      </c>
      <c r="D17" s="1">
        <f>New_York_Islanders!$J$84</f>
        <v>27</v>
      </c>
      <c r="E17" s="36">
        <f>New_York_Islanders!$L$84</f>
        <v>15</v>
      </c>
      <c r="F17" s="37">
        <f t="shared" si="4"/>
        <v>83</v>
      </c>
      <c r="G17" s="36">
        <f>C17-(New_York_Islanders!$K$84+I17)</f>
        <v>25</v>
      </c>
      <c r="H17" s="36">
        <f t="shared" si="5"/>
        <v>33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17-17-5</v>
      </c>
      <c r="M17" s="1" t="str">
        <f>New_York_Islanders!$U$85</f>
        <v>10-7-5</v>
      </c>
      <c r="N17" s="1" t="str">
        <f>New_York_Islanders!$X$85</f>
        <v>21-15-9</v>
      </c>
      <c r="O17" s="35">
        <f>New_York_Islanders!$E$85</f>
        <v>226</v>
      </c>
      <c r="P17" s="36">
        <f>New_York_Islanders!$F$85</f>
        <v>251</v>
      </c>
      <c r="Q17" s="37">
        <f t="shared" si="3"/>
        <v>-25</v>
      </c>
      <c r="R17" s="6" t="str">
        <f>New_York_Islanders!$AA$85</f>
        <v>W3</v>
      </c>
      <c r="S17" s="7" t="str">
        <f>New_York_Islanders!$AD$85</f>
        <v>5-5-0</v>
      </c>
    </row>
    <row r="18" spans="1:19" x14ac:dyDescent="0.25">
      <c r="A18" s="12" t="s">
        <v>60</v>
      </c>
      <c r="B18" s="1">
        <f>New_York_Rangers!$C$86</f>
        <v>77</v>
      </c>
      <c r="C18" s="1">
        <f>New_York_Rangers!$I$84</f>
        <v>52</v>
      </c>
      <c r="D18" s="1">
        <f>New_York_Rangers!$J$84</f>
        <v>21</v>
      </c>
      <c r="E18" s="36">
        <f>New_York_Rangers!$L$84</f>
        <v>4</v>
      </c>
      <c r="F18" s="37">
        <f t="shared" si="4"/>
        <v>108</v>
      </c>
      <c r="G18" s="36">
        <f>C18-(New_York_Rangers!$K$84+I18)</f>
        <v>41</v>
      </c>
      <c r="H18" s="36">
        <f t="shared" si="5"/>
        <v>49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27-10-0</v>
      </c>
      <c r="L18" s="1" t="str">
        <f>New_York_Rangers!$R$85</f>
        <v>25-11-4</v>
      </c>
      <c r="M18" s="1" t="str">
        <f>New_York_Rangers!$U$85</f>
        <v>17-6-0</v>
      </c>
      <c r="N18" s="1" t="str">
        <f>New_York_Rangers!$X$85</f>
        <v>31-12-2</v>
      </c>
      <c r="O18" s="35">
        <f>New_York_Rangers!$E$85</f>
        <v>267</v>
      </c>
      <c r="P18" s="36">
        <f>New_York_Rangers!$F$85</f>
        <v>217</v>
      </c>
      <c r="Q18" s="37">
        <f t="shared" si="3"/>
        <v>50</v>
      </c>
      <c r="R18" s="6" t="str">
        <f>New_York_Rangers!$AA$85</f>
        <v>W2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77</v>
      </c>
      <c r="C19" s="1">
        <f>Philadelphia_Flyers!$I$84</f>
        <v>36</v>
      </c>
      <c r="D19" s="1">
        <f>Philadelphia_Flyers!$J$84</f>
        <v>30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17-14-7</v>
      </c>
      <c r="M19" s="1" t="str">
        <f>Philadelphia_Flyers!$U$85</f>
        <v>8-9-5</v>
      </c>
      <c r="N19" s="1" t="str">
        <f>Philadelphia_Flyers!$X$85</f>
        <v>17-21-7</v>
      </c>
      <c r="O19" s="35">
        <f>Philadelphia_Flyers!$E$85</f>
        <v>224</v>
      </c>
      <c r="P19" s="36">
        <f>Philadelphia_Flyers!$F$85</f>
        <v>243</v>
      </c>
      <c r="Q19" s="37">
        <f t="shared" si="3"/>
        <v>-19</v>
      </c>
      <c r="R19" s="6" t="str">
        <f>Philadelphia_Flyers!$AA$85</f>
        <v>L6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76</v>
      </c>
      <c r="C20" s="1">
        <f>Pittsburgh_Penguins!$I$84</f>
        <v>35</v>
      </c>
      <c r="D20" s="1">
        <f>Pittsburgh_Penguins!$J$84</f>
        <v>30</v>
      </c>
      <c r="E20" s="36">
        <f>Pittsburgh_Penguins!$L$84</f>
        <v>11</v>
      </c>
      <c r="F20" s="37">
        <f t="shared" si="4"/>
        <v>81</v>
      </c>
      <c r="G20" s="36">
        <f>C20-(Pittsburgh_Penguins!$K$84+I20)</f>
        <v>30</v>
      </c>
      <c r="H20" s="36">
        <f t="shared" si="5"/>
        <v>33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15-17-7</v>
      </c>
      <c r="M20" s="1" t="str">
        <f>Pittsburgh_Penguins!$U$85</f>
        <v>13-7-5</v>
      </c>
      <c r="N20" s="1" t="str">
        <f>Pittsburgh_Penguins!$X$85</f>
        <v>21-16-8</v>
      </c>
      <c r="O20" s="35">
        <f>Pittsburgh_Penguins!$E$85</f>
        <v>230</v>
      </c>
      <c r="P20" s="36">
        <f>Pittsburgh_Penguins!$F$85</f>
        <v>226</v>
      </c>
      <c r="Q20" s="37">
        <f t="shared" si="3"/>
        <v>4</v>
      </c>
      <c r="R20" s="6" t="str">
        <f>Pittsburgh_Penguins!$AA$85</f>
        <v>W3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76</v>
      </c>
      <c r="C21" s="9">
        <f>Washington_Capitals!$I$84</f>
        <v>36</v>
      </c>
      <c r="D21" s="9">
        <f>Washington_Capitals!$J$84</f>
        <v>30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20-12-6</v>
      </c>
      <c r="L21" s="9" t="str">
        <f>Washington_Capitals!$R$85</f>
        <v>16-18-4</v>
      </c>
      <c r="M21" s="9" t="str">
        <f>Washington_Capitals!$U$85</f>
        <v>15-9-1</v>
      </c>
      <c r="N21" s="9" t="str">
        <f>Washington_Capitals!$X$85</f>
        <v>21-17-6</v>
      </c>
      <c r="O21" s="38">
        <f>Washington_Capitals!$E$85</f>
        <v>206</v>
      </c>
      <c r="P21" s="39">
        <f>Washington_Capitals!$F$85</f>
        <v>246</v>
      </c>
      <c r="Q21" s="40">
        <f t="shared" si="3"/>
        <v>-40</v>
      </c>
      <c r="R21" s="8" t="str">
        <f>Washington_Capitals!$AA$85</f>
        <v>L5</v>
      </c>
      <c r="S21" s="10" t="str">
        <f>Washington_Capitals!$AD$85</f>
        <v>4-5-1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76</v>
      </c>
      <c r="C25" s="4">
        <f>Arizona_Coyotes!$I$84</f>
        <v>32</v>
      </c>
      <c r="D25" s="4">
        <f>Arizona_Coyotes!$J$84</f>
        <v>39</v>
      </c>
      <c r="E25" s="33">
        <f>Arizona_Coyotes!$L$84</f>
        <v>5</v>
      </c>
      <c r="F25" s="34">
        <f>(C25*2)+E25</f>
        <v>69</v>
      </c>
      <c r="G25" s="33">
        <f>C25-(Arizona_Coyotes!$K$84+I25)</f>
        <v>26</v>
      </c>
      <c r="H25" s="33">
        <f>C25-I25</f>
        <v>30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17-22-5</v>
      </c>
      <c r="O25" s="32">
        <f>Arizona_Coyotes!$E$85</f>
        <v>234</v>
      </c>
      <c r="P25" s="33">
        <f>Arizona_Coyotes!$F$85</f>
        <v>254</v>
      </c>
      <c r="Q25" s="34">
        <f t="shared" ref="Q25:Q32" si="6">O25-P25</f>
        <v>-20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77</v>
      </c>
      <c r="C27" s="1">
        <f>Colorado_Avalanche!$I$84</f>
        <v>48</v>
      </c>
      <c r="D27" s="1">
        <f>Colorado_Avalanche!$J$84</f>
        <v>23</v>
      </c>
      <c r="E27" s="36">
        <f>Colorado_Avalanche!$L$84</f>
        <v>6</v>
      </c>
      <c r="F27" s="37">
        <f t="shared" si="7"/>
        <v>102</v>
      </c>
      <c r="G27" s="36">
        <f>C27-(Colorado_Avalanche!$K$84+I27)</f>
        <v>40</v>
      </c>
      <c r="H27" s="36">
        <f t="shared" si="8"/>
        <v>46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19-16-5</v>
      </c>
      <c r="M27" s="1" t="str">
        <f>Colorado_Avalanche!$U$85</f>
        <v>15-6-2</v>
      </c>
      <c r="N27" s="1" t="str">
        <f>Colorado_Avalanche!$X$85</f>
        <v>32-10-3</v>
      </c>
      <c r="O27" s="35">
        <f>Colorado_Avalanche!$E$85</f>
        <v>287</v>
      </c>
      <c r="P27" s="36">
        <f>Colorado_Avalanche!$F$85</f>
        <v>233</v>
      </c>
      <c r="Q27" s="37">
        <f t="shared" si="6"/>
        <v>54</v>
      </c>
      <c r="R27" s="6" t="str">
        <f>Colorado_Avalanche!$AA$85</f>
        <v>L1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76</v>
      </c>
      <c r="C28" s="1">
        <f>Dallas_Stars!$I$84</f>
        <v>48</v>
      </c>
      <c r="D28" s="1">
        <f>Dallas_Stars!$J$84</f>
        <v>19</v>
      </c>
      <c r="E28" s="36">
        <f>Dallas_Stars!$L$84</f>
        <v>9</v>
      </c>
      <c r="F28" s="37">
        <f t="shared" si="7"/>
        <v>105</v>
      </c>
      <c r="G28" s="36">
        <f>C28-(Dallas_Stars!$K$84+I28)</f>
        <v>37</v>
      </c>
      <c r="H28" s="36">
        <f t="shared" si="8"/>
        <v>45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31-8-6</v>
      </c>
      <c r="O28" s="35">
        <f>Dallas_Stars!$E$85</f>
        <v>281</v>
      </c>
      <c r="P28" s="36">
        <f>Dallas_Stars!$F$85</f>
        <v>220</v>
      </c>
      <c r="Q28" s="37">
        <f t="shared" si="6"/>
        <v>61</v>
      </c>
      <c r="R28" s="6" t="str">
        <f>Dallas_Stars!$AA$85</f>
        <v>W8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75</v>
      </c>
      <c r="C29" s="1">
        <f>Minnesota_Wild!$I$84</f>
        <v>36</v>
      </c>
      <c r="D29" s="1">
        <f>Minnesota_Wild!$J$84</f>
        <v>29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20-13-6</v>
      </c>
      <c r="L29" s="1" t="str">
        <f>Minnesota_Wild!$R$85</f>
        <v>16-16-4</v>
      </c>
      <c r="M29" s="1" t="str">
        <f>Minnesota_Wild!$U$85</f>
        <v>8-12-3</v>
      </c>
      <c r="N29" s="1" t="str">
        <f>Minnesota_Wild!$X$85</f>
        <v>21-18-4</v>
      </c>
      <c r="O29" s="35">
        <f>Minnesota_Wild!$E$85</f>
        <v>229</v>
      </c>
      <c r="P29" s="36">
        <f>Minnesota_Wild!$F$85</f>
        <v>240</v>
      </c>
      <c r="Q29" s="37">
        <f t="shared" si="6"/>
        <v>-11</v>
      </c>
      <c r="R29" s="6" t="str">
        <f>Minnesota_Wild!$AA$85</f>
        <v>L1</v>
      </c>
      <c r="S29" s="7" t="str">
        <f>Minnesota_Wild!$AD$85</f>
        <v>5-2-3</v>
      </c>
    </row>
    <row r="30" spans="1:19" x14ac:dyDescent="0.25">
      <c r="A30" s="12" t="s">
        <v>72</v>
      </c>
      <c r="B30" s="1">
        <f>Nashville_Predators!$C$86</f>
        <v>76</v>
      </c>
      <c r="C30" s="1">
        <f>Nashville_Predators!$I$84</f>
        <v>44</v>
      </c>
      <c r="D30" s="1">
        <f>Nashville_Predators!$J$84</f>
        <v>28</v>
      </c>
      <c r="E30" s="36">
        <f>Nashville_Predators!$L$84</f>
        <v>4</v>
      </c>
      <c r="F30" s="37">
        <f t="shared" si="7"/>
        <v>92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22-16-1</v>
      </c>
      <c r="L30" s="1" t="str">
        <f>Nashville_Predators!$R$85</f>
        <v>22-12-3</v>
      </c>
      <c r="M30" s="1" t="str">
        <f>Nashville_Predators!$U$85</f>
        <v>15-8-1</v>
      </c>
      <c r="N30" s="1" t="str">
        <f>Nashville_Predators!$X$85</f>
        <v>27-20-1</v>
      </c>
      <c r="O30" s="35">
        <f>Nashville_Predators!$E$85</f>
        <v>250</v>
      </c>
      <c r="P30" s="36">
        <f>Nashville_Predators!$F$85</f>
        <v>231</v>
      </c>
      <c r="Q30" s="37">
        <f t="shared" si="6"/>
        <v>19</v>
      </c>
      <c r="R30" s="6" t="str">
        <f>Nashville_Predators!$AA$85</f>
        <v>W1</v>
      </c>
      <c r="S30" s="7" t="str">
        <f>Nashville_Predators!$AD$85</f>
        <v>7-3-0</v>
      </c>
    </row>
    <row r="31" spans="1:19" x14ac:dyDescent="0.25">
      <c r="A31" s="12" t="s">
        <v>71</v>
      </c>
      <c r="B31" s="1">
        <f>St_Louis_Blues!$C$86</f>
        <v>76</v>
      </c>
      <c r="C31" s="1">
        <f>St_Louis_Blues!$I$84</f>
        <v>40</v>
      </c>
      <c r="D31" s="1">
        <f>St_Louis_Blues!$J$84</f>
        <v>32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17-19-2</v>
      </c>
      <c r="M31" s="1" t="str">
        <f>St_Louis_Blues!$U$85</f>
        <v>10-13-1</v>
      </c>
      <c r="N31" s="1" t="str">
        <f>St_Louis_Blues!$X$85</f>
        <v>24-18-3</v>
      </c>
      <c r="O31" s="35">
        <f>St_Louis_Blues!$E$85</f>
        <v>219</v>
      </c>
      <c r="P31" s="36">
        <f>St_Louis_Blues!$F$85</f>
        <v>232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76</v>
      </c>
      <c r="C32" s="1">
        <f>Winnipeg_Jets!$I$84</f>
        <v>46</v>
      </c>
      <c r="D32" s="1">
        <f>Winnipeg_Jets!$J$84</f>
        <v>24</v>
      </c>
      <c r="E32" s="36">
        <f>Winnipeg_Jets!$L$84</f>
        <v>6</v>
      </c>
      <c r="F32" s="40">
        <f t="shared" si="7"/>
        <v>98</v>
      </c>
      <c r="G32" s="36">
        <f>C32-(Winnipeg_Jets!$K$84+I32)</f>
        <v>41</v>
      </c>
      <c r="H32" s="36">
        <f t="shared" si="8"/>
        <v>46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27-15-2</v>
      </c>
      <c r="O32" s="35">
        <f>Winnipeg_Jets!$E$85</f>
        <v>233</v>
      </c>
      <c r="P32" s="36">
        <f>Winnipeg_Jets!$F$85</f>
        <v>189</v>
      </c>
      <c r="Q32" s="37">
        <f t="shared" si="6"/>
        <v>44</v>
      </c>
      <c r="R32" s="6" t="str">
        <f>Winnipeg_Jets!$AA$85</f>
        <v>W2</v>
      </c>
      <c r="S32" s="7" t="str">
        <f>Winnipeg_Jets!$AD$85</f>
        <v>4-5-1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77</v>
      </c>
      <c r="C35" s="1">
        <f>Anaheim_Ducks!$I$84</f>
        <v>25</v>
      </c>
      <c r="D35" s="1">
        <f>Anaheim_Ducks!$J$84</f>
        <v>48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11-25-2</v>
      </c>
      <c r="L35" s="1" t="str">
        <f>Anaheim_Ducks!$R$85</f>
        <v>14-23-2</v>
      </c>
      <c r="M35" s="1" t="str">
        <f>Anaheim_Ducks!$U$85</f>
        <v>6-15-1</v>
      </c>
      <c r="N35" s="1" t="str">
        <f>Anaheim_Ducks!$X$85</f>
        <v>12-31-2</v>
      </c>
      <c r="O35" s="35">
        <f>Anaheim_Ducks!$E$85</f>
        <v>188</v>
      </c>
      <c r="P35" s="36">
        <f>Anaheim_Ducks!$F$85</f>
        <v>278</v>
      </c>
      <c r="Q35" s="37">
        <f t="shared" ref="Q35:Q42" si="9">O35-P35</f>
        <v>-90</v>
      </c>
      <c r="R35" s="6" t="str">
        <f>Anaheim_Ducks!$AA$85</f>
        <v>L1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75</v>
      </c>
      <c r="C36" s="1">
        <f>Calgary_Flames!$I$84</f>
        <v>34</v>
      </c>
      <c r="D36" s="1">
        <f>Calgary_Flames!$J$84</f>
        <v>36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15-18-4</v>
      </c>
      <c r="M36" s="1" t="str">
        <f>Calgary_Flames!$U$85</f>
        <v>10-9-1</v>
      </c>
      <c r="N36" s="1" t="str">
        <f>Calgary_Flames!$X$85</f>
        <v>20-21-2</v>
      </c>
      <c r="O36" s="35">
        <f>Calgary_Flames!$E$85</f>
        <v>229</v>
      </c>
      <c r="P36" s="36">
        <f>Calgary_Flames!$F$85</f>
        <v>248</v>
      </c>
      <c r="Q36" s="37">
        <f t="shared" si="9"/>
        <v>-19</v>
      </c>
      <c r="R36" s="6" t="str">
        <f>Calgary_Flames!$AA$85</f>
        <v>L2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75</v>
      </c>
      <c r="C37" s="1">
        <f>Edmonton_Oilers!$I$84</f>
        <v>46</v>
      </c>
      <c r="D37" s="1">
        <f>Edmonton_Oilers!$J$84</f>
        <v>24</v>
      </c>
      <c r="E37" s="36">
        <f>Edmonton_Oilers!$L$84</f>
        <v>5</v>
      </c>
      <c r="F37" s="37">
        <f t="shared" si="10"/>
        <v>97</v>
      </c>
      <c r="G37" s="36">
        <f>C37-(Edmonton_Oilers!$K$84+I37)</f>
        <v>36</v>
      </c>
      <c r="H37" s="36">
        <f t="shared" si="11"/>
        <v>44</v>
      </c>
      <c r="I37" s="36">
        <f>Edmonton_Oilers!$M$84</f>
        <v>2</v>
      </c>
      <c r="J37" s="36">
        <f>Edmonton_Oilers!$N$84</f>
        <v>1</v>
      </c>
      <c r="K37" s="6" t="str">
        <f>Edmonton_Oilers!$O$85</f>
        <v>26-8-3</v>
      </c>
      <c r="L37" s="1" t="str">
        <f>Edmonton_Oilers!$R$85</f>
        <v>20-16-2</v>
      </c>
      <c r="M37" s="1" t="str">
        <f>Edmonton_Oilers!$U$85</f>
        <v>15-7-0</v>
      </c>
      <c r="N37" s="1" t="str">
        <f>Edmonton_Oilers!$X$85</f>
        <v>27-13-3</v>
      </c>
      <c r="O37" s="35">
        <f>Edmonton_Oilers!$E$85</f>
        <v>270</v>
      </c>
      <c r="P37" s="36">
        <f>Edmonton_Oilers!$F$85</f>
        <v>216</v>
      </c>
      <c r="Q37" s="37">
        <f t="shared" si="9"/>
        <v>54</v>
      </c>
      <c r="R37" s="6" t="str">
        <f>Edmonton_Oilers!$AA$85</f>
        <v>W1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76</v>
      </c>
      <c r="C38" s="1">
        <f>Los_Angeles_Kings!$I$84</f>
        <v>40</v>
      </c>
      <c r="D38" s="1">
        <f>Los_Angeles_Kings!$J$84</f>
        <v>25</v>
      </c>
      <c r="E38" s="36">
        <f>Los_Angeles_Kings!$L$84</f>
        <v>11</v>
      </c>
      <c r="F38" s="37">
        <f t="shared" si="10"/>
        <v>91</v>
      </c>
      <c r="G38" s="36">
        <f>C38-(Los_Angeles_Kings!$K$84+I38)</f>
        <v>34</v>
      </c>
      <c r="H38" s="36">
        <f t="shared" si="11"/>
        <v>38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18-11-7</v>
      </c>
      <c r="L38" s="1" t="str">
        <f>Los_Angeles_Kings!$R$85</f>
        <v>22-14-4</v>
      </c>
      <c r="M38" s="1" t="str">
        <f>Los_Angeles_Kings!$U$85</f>
        <v>12-6-4</v>
      </c>
      <c r="N38" s="1" t="str">
        <f>Los_Angeles_Kings!$X$85</f>
        <v>23-16-5</v>
      </c>
      <c r="O38" s="35">
        <f>Los_Angeles_Kings!$E$85</f>
        <v>236</v>
      </c>
      <c r="P38" s="36">
        <f>Los_Angeles_Kings!$F$85</f>
        <v>200</v>
      </c>
      <c r="Q38" s="37">
        <f t="shared" si="9"/>
        <v>36</v>
      </c>
      <c r="R38" s="6" t="str">
        <f>Los_Angeles_Kings!$AA$85</f>
        <v>W2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75</v>
      </c>
      <c r="C39" s="1">
        <f>San_Jose_Sharks!$I$84</f>
        <v>17</v>
      </c>
      <c r="D39" s="1">
        <f>San_Jose_Sharks!$J$84</f>
        <v>50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10-23-4</v>
      </c>
      <c r="L39" s="1" t="str">
        <f>San_Jose_Sharks!$R$85</f>
        <v>7-27-4</v>
      </c>
      <c r="M39" s="1" t="str">
        <f>San_Jose_Sharks!$U$85</f>
        <v>6-14-2</v>
      </c>
      <c r="N39" s="1" t="str">
        <f>San_Jose_Sharks!$X$85</f>
        <v>9-27-7</v>
      </c>
      <c r="O39" s="35">
        <f>San_Jose_Sharks!$E$85</f>
        <v>166</v>
      </c>
      <c r="P39" s="36">
        <f>San_Jose_Sharks!$F$85</f>
        <v>300</v>
      </c>
      <c r="Q39" s="37">
        <f t="shared" si="9"/>
        <v>-134</v>
      </c>
      <c r="R39" s="6" t="str">
        <f>San_Jose_Sharks!$AA$85</f>
        <v>L2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76</v>
      </c>
      <c r="C40" s="1">
        <f>Seattle_Kraken!$I$84</f>
        <v>32</v>
      </c>
      <c r="D40" s="1">
        <f>Seattle_Kraken!$J$84</f>
        <v>31</v>
      </c>
      <c r="E40" s="36">
        <f>Seattle_Kraken!$L$84</f>
        <v>13</v>
      </c>
      <c r="F40" s="37">
        <f t="shared" si="10"/>
        <v>77</v>
      </c>
      <c r="G40" s="36">
        <f>C40-(Seattle_Kraken!$K$84+I40)</f>
        <v>26</v>
      </c>
      <c r="H40" s="36">
        <f t="shared" si="11"/>
        <v>29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17-18-9</v>
      </c>
      <c r="O40" s="35">
        <f>Seattle_Kraken!$E$85</f>
        <v>202</v>
      </c>
      <c r="P40" s="36">
        <f>Seattle_Kraken!$F$85</f>
        <v>219</v>
      </c>
      <c r="Q40" s="37">
        <f t="shared" si="9"/>
        <v>-17</v>
      </c>
      <c r="R40" s="6" t="str">
        <f>Seattle_Kraken!$AA$85</f>
        <v>W1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76</v>
      </c>
      <c r="C41" s="1">
        <f>Vancouver_Canucks!$I$84</f>
        <v>47</v>
      </c>
      <c r="D41" s="1">
        <f>Vancouver_Canucks!$J$84</f>
        <v>21</v>
      </c>
      <c r="E41" s="36">
        <f>Vancouver_Canucks!$L$84</f>
        <v>8</v>
      </c>
      <c r="F41" s="37">
        <f t="shared" si="10"/>
        <v>102</v>
      </c>
      <c r="G41" s="36">
        <f>C41-(Vancouver_Canucks!$K$84+I41)</f>
        <v>41</v>
      </c>
      <c r="H41" s="36">
        <f t="shared" si="11"/>
        <v>47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22-12-4</v>
      </c>
      <c r="M41" s="1" t="str">
        <f>Vancouver_Canucks!$U$85</f>
        <v>14-8-0</v>
      </c>
      <c r="N41" s="1" t="str">
        <f>Vancouver_Canucks!$X$85</f>
        <v>26-14-4</v>
      </c>
      <c r="O41" s="35">
        <f>Vancouver_Canucks!$E$85</f>
        <v>260</v>
      </c>
      <c r="P41" s="36">
        <f>Vancouver_Canucks!$F$85</f>
        <v>204</v>
      </c>
      <c r="Q41" s="37">
        <f t="shared" si="9"/>
        <v>56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76</v>
      </c>
      <c r="C42" s="9">
        <f>Vegas_Golden_Knights!$I$84</f>
        <v>42</v>
      </c>
      <c r="D42" s="9">
        <f>Vegas_Golden_Knights!$J$84</f>
        <v>26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18-15-6</v>
      </c>
      <c r="M42" s="9" t="str">
        <f>Vegas_Golden_Knights!$U$85</f>
        <v>14-7-2</v>
      </c>
      <c r="N42" s="9" t="str">
        <f>Vegas_Golden_Knights!$X$85</f>
        <v>27-12-5</v>
      </c>
      <c r="O42" s="38">
        <f>Vegas_Golden_Knights!$E$85</f>
        <v>248</v>
      </c>
      <c r="P42" s="39">
        <f>Vegas_Golden_Knights!$F$85</f>
        <v>226</v>
      </c>
      <c r="Q42" s="40">
        <f t="shared" si="9"/>
        <v>22</v>
      </c>
      <c r="R42" s="8" t="str">
        <f>Vegas_Golden_Knights!$AA$85</f>
        <v>L1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25</v>
      </c>
      <c r="J84" s="1">
        <f t="shared" si="57"/>
        <v>48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15</v>
      </c>
      <c r="W84" s="1">
        <f t="shared" si="58"/>
        <v>1</v>
      </c>
      <c r="X84" s="1">
        <f t="shared" si="58"/>
        <v>12</v>
      </c>
      <c r="Y84" s="1">
        <f t="shared" si="58"/>
        <v>31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188</v>
      </c>
      <c r="F85" s="1">
        <f>SUM(F2:F83)</f>
        <v>278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11-25-2</v>
      </c>
      <c r="R85" s="1" t="str">
        <f>IF(R84="","0-0-0",CONCATENATE(R84,"-",S84,"-",T84))</f>
        <v>14-23-2</v>
      </c>
      <c r="U85" s="1" t="str">
        <f>IF(U84="","0-0-0",CONCATENATE(U84,"-",V84,"-",W84))</f>
        <v>6-15-1</v>
      </c>
      <c r="X85" s="1" t="str">
        <f>IF(X84="","0-0-0",CONCATENATE(X84,"-",Y84,"-",Z84))</f>
        <v>12-31-2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E00-000000000000}">
      <formula1>$AL$1:$AL$2</formula1>
    </dataValidation>
    <dataValidation type="list" allowBlank="1" showInputMessage="1" showErrorMessage="1" sqref="D2:D83" xr:uid="{00000000-0002-0000-AE00-000001000000}">
      <formula1>$AM$1:$AM$31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17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234</v>
      </c>
      <c r="F85" s="1">
        <f>SUM(F2:F83)</f>
        <v>254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17-22-5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F00-000000000000}">
      <formula1>$AM$1:$AM$31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209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22-8-9</v>
      </c>
      <c r="U85" s="1" t="str">
        <f>IF(U84="","0-0-0",CONCATENATE(U84,"-",V84,"-",W84))</f>
        <v>17-4-3</v>
      </c>
      <c r="X85" s="1" t="str">
        <f>IF(X84="","0-0-0",CONCATENATE(X84,"-",Y84,"-",Z84))</f>
        <v>28-12-5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000-000000000000}">
      <formula1>$AL$1:$AL$2</formula1>
    </dataValidation>
    <dataValidation type="list" allowBlank="1" showInputMessage="1" showErrorMessage="1" sqref="D2:D83" xr:uid="{00000000-0002-0000-B000-000001000000}">
      <formula1>$AM$1:$AM$31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233</v>
      </c>
      <c r="F85" s="1">
        <f>SUM(F2:F83)</f>
        <v>231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22-19-5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100-000000000000}">
      <formula1>$AM$1:$AM$31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36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248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15-18-4</v>
      </c>
      <c r="U85" s="1" t="str">
        <f>IF(U84="","0-0-0",CONCATENATE(U84,"-",V84,"-",W84))</f>
        <v>10-9-1</v>
      </c>
      <c r="X85" s="1" t="str">
        <f>IF(X84="","0-0-0",CONCATENATE(X84,"-",Y84,"-",Z84))</f>
        <v>20-21-2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200-000000000000}">
      <formula1>$AL$1:$AL$2</formula1>
    </dataValidation>
    <dataValidation type="list" allowBlank="1" showInputMessage="1" showErrorMessage="1" sqref="D2:D83" xr:uid="{00000000-0002-0000-B200-000001000000}">
      <formula1>$AM$1:$AM$31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26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260</v>
      </c>
      <c r="F85" s="1">
        <f>SUM(F2:F83)</f>
        <v>205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26-10-4</v>
      </c>
      <c r="R85" s="1" t="str">
        <f>IF(R84="","0-0-0",CONCATENATE(R84,"-",S84,"-",T84))</f>
        <v>22-12-3</v>
      </c>
      <c r="U85" s="1" t="str">
        <f>IF(U84="","0-0-0",CONCATENATE(U84,"-",V84,"-",W84))</f>
        <v>15-5-4</v>
      </c>
      <c r="X85" s="1" t="str">
        <f>IF(X84="","0-0-0",CONCATENATE(X84,"-",Y84,"-",Z84))</f>
        <v>33-9-5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300-000000000000}">
      <formula1>$AM$1:$AM$31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23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15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287</v>
      </c>
      <c r="F85" s="1">
        <f>SUM(F2:F83)</f>
        <v>233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19-16-5</v>
      </c>
      <c r="U85" s="1" t="str">
        <f>IF(U84="","0-0-0",CONCATENATE(U84,"-",V84,"-",W84))</f>
        <v>15-6-2</v>
      </c>
      <c r="X85" s="1" t="str">
        <f>IF(X84="","0-0-0",CONCATENATE(X84,"-",Y84,"-",Z84))</f>
        <v>32-10-3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25</v>
      </c>
      <c r="J84" s="1">
        <f t="shared" si="57"/>
        <v>39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26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219</v>
      </c>
      <c r="F85" s="1">
        <f>SUM(F2:F83)</f>
        <v>277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15-19-5</v>
      </c>
      <c r="R85" s="1" t="str">
        <f>IF(R84="","0-0-0",CONCATENATE(R84,"-",S84,"-",T84))</f>
        <v>10-20-7</v>
      </c>
      <c r="U85" s="1" t="str">
        <f>IF(U84="","0-0-0",CONCATENATE(U84,"-",V84,"-",W84))</f>
        <v>5-15-3</v>
      </c>
      <c r="X85" s="1" t="str">
        <f>IF(X84="","0-0-0",CONCATENATE(X84,"-",Y84,"-",Z84))</f>
        <v>11-26-8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31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281</v>
      </c>
      <c r="F85" s="1">
        <f>SUM(F2:F83)</f>
        <v>220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31-8-6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254</v>
      </c>
      <c r="F85" s="1">
        <f>SUM(F2:F83)</f>
        <v>253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21-18-5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16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27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270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26-8-3</v>
      </c>
      <c r="R85" s="1" t="str">
        <f>IF(R84="","0-0-0",CONCATENATE(R84,"-",S84,"-",T84))</f>
        <v>20-16-2</v>
      </c>
      <c r="U85" s="1" t="str">
        <f>IF(U84="","0-0-0",CONCATENATE(U84,"-",V84,"-",W84))</f>
        <v>15-7-0</v>
      </c>
      <c r="X85" s="1" t="str">
        <f>IF(X84="","0-0-0",CONCATENATE(X84,"-",Y84,"-",Z84))</f>
        <v>27-13-3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3</v>
      </c>
      <c r="X84" s="1">
        <f t="shared" si="58"/>
        <v>29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252</v>
      </c>
      <c r="F85" s="1">
        <f>SUM(F2:F83)</f>
        <v>193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26-11-3</v>
      </c>
      <c r="U85" s="1" t="str">
        <f>IF(U84="","0-0-0",CONCATENATE(U84,"-",V84,"-",W84))</f>
        <v>14-5-3</v>
      </c>
      <c r="X85" s="1" t="str">
        <f>IF(X84="","0-0-0",CONCATENATE(X84,"-",Y84,"-",Z84))</f>
        <v>29-12-4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9">IF(I1="",0,MAX(I1:I83))</f>
        <v>40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18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14</v>
      </c>
      <c r="T84" s="1">
        <f t="shared" si="60"/>
        <v>4</v>
      </c>
      <c r="U84" s="1">
        <f t="shared" si="60"/>
        <v>12</v>
      </c>
      <c r="V84" s="1">
        <f t="shared" si="60"/>
        <v>6</v>
      </c>
      <c r="W84" s="1">
        <f t="shared" si="60"/>
        <v>4</v>
      </c>
      <c r="X84" s="1">
        <f t="shared" si="60"/>
        <v>23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236</v>
      </c>
      <c r="F85" s="1">
        <f>SUM(F2:F83)</f>
        <v>200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18-11-7</v>
      </c>
      <c r="R85" s="1" t="str">
        <f>IF(R84="","0-0-0",CONCATENATE(R84,"-",S84,"-",T84))</f>
        <v>22-14-4</v>
      </c>
      <c r="U85" s="1" t="str">
        <f>IF(U84="","0-0-0",CONCATENATE(U84,"-",V84,"-",W84))</f>
        <v>12-6-4</v>
      </c>
      <c r="X85" s="1" t="str">
        <f>IF(X84="","0-0-0",CONCATENATE(X84,"-",Y84,"-",Z84))</f>
        <v>23-16-5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21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229</v>
      </c>
      <c r="F85" s="1">
        <f>SUM(F2:F83)</f>
        <v>240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20-13-6</v>
      </c>
      <c r="R85" s="1" t="str">
        <f>IF(R84="","0-0-0",CONCATENATE(R84,"-",S84,"-",T84))</f>
        <v>16-16-4</v>
      </c>
      <c r="U85" s="1" t="str">
        <f>IF(U84="","0-0-0",CONCATENATE(U84,"-",V84,"-",W84))</f>
        <v>8-12-3</v>
      </c>
      <c r="X85" s="1" t="str">
        <f>IF(X84="","0-0-0",CONCATENATE(X84,"-",Y84,"-",Z84))</f>
        <v>21-18-4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64">IF(I1="",0,MAX(I1:I83))</f>
        <v>29</v>
      </c>
      <c r="J84" s="1">
        <f t="shared" si="64"/>
        <v>34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19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12</v>
      </c>
      <c r="W84" s="1">
        <f t="shared" si="65"/>
        <v>5</v>
      </c>
      <c r="X84" s="1">
        <f t="shared" si="65"/>
        <v>15</v>
      </c>
      <c r="Y84" s="1">
        <f t="shared" si="65"/>
        <v>20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209</v>
      </c>
      <c r="F85" s="1">
        <f>SUM(F2:F83)</f>
        <v>259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15-19-4</v>
      </c>
      <c r="R85" s="1" t="str">
        <f>IF(R84="","0-0-0",CONCATENATE(R84,"-",S84,"-",T84))</f>
        <v>14-15-8</v>
      </c>
      <c r="U85" s="1" t="str">
        <f>IF(U84="","0-0-0",CONCATENATE(U84,"-",V84,"-",W84))</f>
        <v>5-12-5</v>
      </c>
      <c r="X85" s="1" t="str">
        <f>IF(X84="","0-0-0",CONCATENATE(X84,"-",Y84,"-",Z84))</f>
        <v>15-20-8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27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250</v>
      </c>
      <c r="F85" s="1">
        <f>SUM(F2:F83)</f>
        <v>231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22-16-1</v>
      </c>
      <c r="R85" s="1" t="str">
        <f>IF(R84="","0-0-0",CONCATENATE(R84,"-",S84,"-",T84))</f>
        <v>22-12-3</v>
      </c>
      <c r="U85" s="1" t="str">
        <f>IF(U84="","0-0-0",CONCATENATE(U84,"-",V84,"-",W84))</f>
        <v>15-8-1</v>
      </c>
      <c r="X85" s="1" t="str">
        <f>IF(X84="","0-0-0",CONCATENATE(X84,"-",Y84,"-",Z84))</f>
        <v>27-20-1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36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262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19-17-2</v>
      </c>
      <c r="U85" s="1" t="str">
        <f>IF(U84="","0-0-0",CONCATENATE(U84,"-",V84,"-",W84))</f>
        <v>11-11-2</v>
      </c>
      <c r="X85" s="1" t="str">
        <f>IF(X84="","0-0-0",CONCATENATE(X84,"-",Y84,"-",Z84))</f>
        <v>21-21-3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226</v>
      </c>
      <c r="F85" s="1">
        <f>SUM(F2:F83)</f>
        <v>251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17-17-5</v>
      </c>
      <c r="U85" s="1" t="str">
        <f>IF(U84="","0-0-0",CONCATENATE(U84,"-",V84,"-",W84))</f>
        <v>10-7-5</v>
      </c>
      <c r="X85" s="1" t="str">
        <f>IF(X84="","0-0-0",CONCATENATE(X84,"-",Y84,"-",Z84))</f>
        <v>21-15-9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000-000000000000}">
      <formula1>$AL$1:$AL$2</formula1>
    </dataValidation>
    <dataValidation type="list" allowBlank="1" showInputMessage="1" showErrorMessage="1" sqref="D2:D83" xr:uid="{00000000-0002-0000-C000-000001000000}">
      <formula1>$AM$1:$AM$31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52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31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267</v>
      </c>
      <c r="F85" s="1">
        <f>SUM(F2:F83)</f>
        <v>217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27-10-0</v>
      </c>
      <c r="R85" s="1" t="str">
        <f>IF(R84="","0-0-0",CONCATENATE(R84,"-",S84,"-",T84))</f>
        <v>25-11-4</v>
      </c>
      <c r="U85" s="1" t="str">
        <f>IF(U84="","0-0-0",CONCATENATE(U84,"-",V84,"-",W84))</f>
        <v>17-6-0</v>
      </c>
      <c r="X85" s="1" t="str">
        <f>IF(X84="","0-0-0",CONCATENATE(X84,"-",Y84,"-",Z84))</f>
        <v>31-12-2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100-000000000000}">
      <formula1>$AM$1:$AM$31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38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8</v>
      </c>
      <c r="W84" s="1">
        <f t="shared" si="58"/>
        <v>2</v>
      </c>
      <c r="X84" s="1">
        <f t="shared" si="58"/>
        <v>23</v>
      </c>
      <c r="Y84" s="1">
        <f t="shared" si="58"/>
        <v>18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262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20-17-2</v>
      </c>
      <c r="R85" s="1" t="str">
        <f>IF(R84="","0-0-0",CONCATENATE(R84,"-",S84,"-",T84))</f>
        <v>13-21-2</v>
      </c>
      <c r="U85" s="1" t="str">
        <f>IF(U84="","0-0-0",CONCATENATE(U84,"-",V84,"-",W84))</f>
        <v>12-8-2</v>
      </c>
      <c r="X85" s="1" t="str">
        <f>IF(X84="","0-0-0",CONCATENATE(X84,"-",Y84,"-",Z84))</f>
        <v>23-18-2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200-000000000000}">
      <formula1>$AL$1:$AL$2</formula1>
    </dataValidation>
    <dataValidation type="list" allowBlank="1" showInputMessage="1" showErrorMessage="1" sqref="D2:D83" xr:uid="{00000000-0002-0000-C200-000001000000}">
      <formula1>$AM$1:$AM$31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14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21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38</v>
      </c>
      <c r="E85" s="1">
        <f>SUM(E2:E83)</f>
        <v>224</v>
      </c>
      <c r="F85" s="1">
        <f>SUM(F2:F83)</f>
        <v>243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17-14-7</v>
      </c>
      <c r="U85" s="1" t="str">
        <f>IF(U84="","0-0-0",CONCATENATE(U84,"-",V84,"-",W84))</f>
        <v>8-9-5</v>
      </c>
      <c r="X85" s="1" t="str">
        <f>IF(X84="","0-0-0",CONCATENATE(X84,"-",Y84,"-",Z84))</f>
        <v>17-21-7</v>
      </c>
      <c r="AA85" s="1" t="str">
        <f>IF(AA84="","0-0",CONCATENATE(AA84,AB84))</f>
        <v>L6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300-000000000000}">
      <formula1>$AM$1:$AM$31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7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230</v>
      </c>
      <c r="F85" s="1">
        <f>SUM(F2:F83)</f>
        <v>226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15-17-7</v>
      </c>
      <c r="U85" s="1" t="str">
        <f>IF(U84="","0-0-0",CONCATENATE(U84,"-",V84,"-",W84))</f>
        <v>13-7-5</v>
      </c>
      <c r="X85" s="1" t="str">
        <f>IF(X84="","0-0-0",CONCATENATE(X84,"-",Y84,"-",Z84))</f>
        <v>21-16-8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400-000000000000}">
      <formula1>$AL$1:$AL$2</formula1>
    </dataValidation>
    <dataValidation type="list" allowBlank="1" showInputMessage="1" showErrorMessage="1" sqref="D2:D83" xr:uid="{00000000-0002-0000-C400-000001000000}">
      <formula1>$AM$1:$AM$31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17</v>
      </c>
      <c r="J84" s="1">
        <f t="shared" si="57"/>
        <v>50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2</v>
      </c>
      <c r="X84" s="1">
        <f t="shared" si="58"/>
        <v>9</v>
      </c>
      <c r="Y84" s="1">
        <f t="shared" si="58"/>
        <v>27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300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10-23-4</v>
      </c>
      <c r="R85" s="1" t="str">
        <f>IF(R84="","0-0-0",CONCATENATE(R84,"-",S84,"-",T84))</f>
        <v>7-27-4</v>
      </c>
      <c r="U85" s="1" t="str">
        <f>IF(U84="","0-0-0",CONCATENATE(U84,"-",V84,"-",W84))</f>
        <v>6-14-2</v>
      </c>
      <c r="X85" s="1" t="str">
        <f>IF(X84="","0-0-0",CONCATENATE(X84,"-",Y84,"-",Z84))</f>
        <v>9-27-7</v>
      </c>
      <c r="AA85" s="1" t="str">
        <f>IF(AA84="","0-0",CONCATENATE(AA84,AB84))</f>
        <v>L2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500-000000000000}">
      <formula1>$AM$1:$AM$31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202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17-18-9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600-000000000000}">
      <formula1>$AL$1:$AL$2</formula1>
    </dataValidation>
    <dataValidation type="list" allowBlank="1" showInputMessage="1" showErrorMessage="1" sqref="D2:D83" xr:uid="{00000000-0002-0000-C600-000001000000}">
      <formula1>$AM$1:$AM$31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32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19</v>
      </c>
      <c r="T84" s="1">
        <f t="shared" si="58"/>
        <v>2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219</v>
      </c>
      <c r="F85" s="1">
        <f>SUM(F2:F83)</f>
        <v>232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17-19-2</v>
      </c>
      <c r="U85" s="1" t="str">
        <f>IF(U84="","0-0-0",CONCATENATE(U84,"-",V84,"-",W84))</f>
        <v>10-13-1</v>
      </c>
      <c r="X85" s="1" t="str">
        <f>IF(X84="","0-0-0",CONCATENATE(X84,"-",Y84,"-",Z84))</f>
        <v>24-18-3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700-000000000000}">
      <formula1>$AM$1:$AM$31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16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24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246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20-16-3</v>
      </c>
      <c r="U85" s="1" t="str">
        <f>IF(U84="","0-0-0",CONCATENATE(U84,"-",V84,"-",W84))</f>
        <v>11-8-4</v>
      </c>
      <c r="X85" s="1" t="str">
        <f>IF(X84="","0-0-0",CONCATENATE(X84,"-",Y84,"-",Z84))</f>
        <v>24-16-4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800-000000000000}">
      <formula1>$AL$1:$AL$2</formula1>
    </dataValidation>
    <dataValidation type="list" allowBlank="1" showInputMessage="1" showErrorMessage="1" sqref="D2:D83" xr:uid="{00000000-0002-0000-C800-000001000000}">
      <formula1>$AM$1:$AM$31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276</v>
      </c>
      <c r="F85" s="1">
        <f>SUM(F2:F83)</f>
        <v>235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22-9-6</v>
      </c>
      <c r="U85" s="1" t="str">
        <f>IF(U84="","0-0-0",CONCATENATE(U84,"-",V84,"-",W84))</f>
        <v>10-10-2</v>
      </c>
      <c r="X85" s="1" t="str">
        <f>IF(X84="","0-0-0",CONCATENATE(X84,"-",Y84,"-",Z84))</f>
        <v>19-17-7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900-000000000000}">
      <formula1>$AM$1:$AM$31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4</v>
      </c>
      <c r="U84" s="1">
        <f t="shared" si="58"/>
        <v>14</v>
      </c>
      <c r="V84" s="1">
        <f t="shared" si="58"/>
        <v>8</v>
      </c>
      <c r="W84" s="1">
        <f t="shared" si="58"/>
        <v>0</v>
      </c>
      <c r="X84" s="1">
        <f t="shared" si="58"/>
        <v>26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260</v>
      </c>
      <c r="F85" s="1">
        <f>SUM(F2:F83)</f>
        <v>204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22-12-4</v>
      </c>
      <c r="U85" s="1" t="str">
        <f>IF(U84="","0-0-0",CONCATENATE(U84,"-",V84,"-",W84))</f>
        <v>14-8-0</v>
      </c>
      <c r="X85" s="1" t="str">
        <f>IF(X84="","0-0-0",CONCATENATE(X84,"-",Y84,"-",Z84))</f>
        <v>26-14-4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A00-000000000000}">
      <formula1>$AL$1:$AL$2</formula1>
    </dataValidation>
    <dataValidation type="list" allowBlank="1" showInputMessage="1" showErrorMessage="1" sqref="D2:D83" xr:uid="{00000000-0002-0000-CA00-000001000000}">
      <formula1>$AM$1:$AM$31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26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15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248</v>
      </c>
      <c r="F85" s="1">
        <f>SUM(F2:F83)</f>
        <v>226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18-15-6</v>
      </c>
      <c r="U85" s="1" t="str">
        <f>IF(U84="","0-0-0",CONCATENATE(U84,"-",V84,"-",W84))</f>
        <v>14-7-2</v>
      </c>
      <c r="X85" s="1" t="str">
        <f>IF(X84="","0-0-0",CONCATENATE(X84,"-",Y84,"-",Z84))</f>
        <v>27-12-5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B00-000000000000}">
      <formula1>$AM$1:$AM$31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21</v>
      </c>
      <c r="Y84" s="1">
        <f t="shared" si="58"/>
        <v>17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206</v>
      </c>
      <c r="F85" s="1">
        <f>SUM(F2:F83)</f>
        <v>246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16-18-4</v>
      </c>
      <c r="U85" s="1" t="str">
        <f>IF(U84="","0-0-0",CONCATENATE(U84,"-",V84,"-",W84))</f>
        <v>15-9-1</v>
      </c>
      <c r="X85" s="1" t="str">
        <f>IF(X84="","0-0-0",CONCATENATE(X84,"-",Y84,"-",Z84))</f>
        <v>21-17-6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C00-000000000000}">
      <formula1>$AL$1:$AL$2</formula1>
    </dataValidation>
    <dataValidation type="list" allowBlank="1" showInputMessage="1" showErrorMessage="1" sqref="D2:D83" xr:uid="{00000000-0002-0000-CC00-000001000000}">
      <formula1>$AM$1:$AM$31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E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27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233</v>
      </c>
      <c r="F85" s="1">
        <f>SUM(F2:F83)</f>
        <v>189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27-15-2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D00-000000000000}">
      <formula1>$AM$1:$AM$31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2024-04-06T15:16:34Z</dcterms:modified>
</cp:coreProperties>
</file>