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2DC57E67-16D0-449F-AC6D-DC3456C62CAB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 (10_21_25)" sheetId="51" r:id="rId17"/>
    <sheet name="Standings (10_22_25)" sheetId="52" r:id="rId18"/>
    <sheet name="Standings (10_23_25)" sheetId="53" r:id="rId19"/>
    <sheet name="Standings (10_24_25)" sheetId="54" r:id="rId20"/>
    <sheet name="Standings (10_25_25)" sheetId="55" r:id="rId21"/>
    <sheet name="Standings (10_26_25)" sheetId="56" r:id="rId22"/>
    <sheet name="Standings (10_27_25)" sheetId="57" r:id="rId23"/>
    <sheet name="Standings (10_28_25)" sheetId="58" r:id="rId24"/>
    <sheet name="Standings (10_29_25)" sheetId="59" r:id="rId25"/>
    <sheet name="Standings (10_30_25)" sheetId="60" r:id="rId26"/>
    <sheet name="Standings (10_31_25)" sheetId="61" r:id="rId27"/>
    <sheet name="Standings (11_1_25)" sheetId="62" r:id="rId28"/>
    <sheet name="Standings" sheetId="4" r:id="rId29"/>
    <sheet name="Anaheim_Ducks" sheetId="5" r:id="rId30"/>
    <sheet name="Boston_Bruins" sheetId="7" r:id="rId31"/>
    <sheet name="Buffalo_Sabres" sheetId="8" r:id="rId32"/>
    <sheet name="Calgary_Flames" sheetId="9" r:id="rId33"/>
    <sheet name="Carolina_Hurricanes" sheetId="10" r:id="rId34"/>
    <sheet name="Chicago_Blackhawks" sheetId="11" r:id="rId35"/>
    <sheet name="Colorado_Avalanche" sheetId="12" r:id="rId36"/>
    <sheet name="Columbus_Blue_Jackets" sheetId="13" r:id="rId37"/>
    <sheet name="Dallas_Stars" sheetId="14" r:id="rId38"/>
    <sheet name="Detroit_Red_Wings" sheetId="15" r:id="rId39"/>
    <sheet name="Edmonton_Oilers" sheetId="16" r:id="rId40"/>
    <sheet name="Florida_Panthers" sheetId="17" r:id="rId41"/>
    <sheet name="Los_Angeles_Kings" sheetId="18" r:id="rId42"/>
    <sheet name="Minnesota_Wild" sheetId="19" r:id="rId43"/>
    <sheet name="Montreal_Canadiens" sheetId="20" r:id="rId44"/>
    <sheet name="Nashville_Predators" sheetId="21" r:id="rId45"/>
    <sheet name="New_Jersey_Devils" sheetId="22" r:id="rId46"/>
    <sheet name="New_York_Islanders" sheetId="23" r:id="rId47"/>
    <sheet name="New_York_Rangers" sheetId="24" r:id="rId48"/>
    <sheet name="Ottawa_Senators" sheetId="25" r:id="rId49"/>
    <sheet name="Philadelphia_Flyers" sheetId="26" r:id="rId50"/>
    <sheet name="Pittsburgh_Penguins" sheetId="27" r:id="rId51"/>
    <sheet name="San_Jose_Sharks" sheetId="28" r:id="rId52"/>
    <sheet name="Seattle_Kraken" sheetId="29" r:id="rId53"/>
    <sheet name="St_Louis_Blues" sheetId="30" r:id="rId54"/>
    <sheet name="Tampa_Bay_Lightning" sheetId="31" r:id="rId55"/>
    <sheet name="Toronto_Maple_Leafs" sheetId="32" r:id="rId56"/>
    <sheet name="Utah_Mammoth" sheetId="6" r:id="rId57"/>
    <sheet name="Vancouver_Canucks" sheetId="33" r:id="rId58"/>
    <sheet name="Vegas_Golden_Knights" sheetId="34" r:id="rId59"/>
    <sheet name="Washington_Capitals" sheetId="35" r:id="rId60"/>
    <sheet name="Winnipeg_Jets" sheetId="36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H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R85" i="28" l="1"/>
  <c r="L39" i="4" s="1"/>
  <c r="G6" i="4"/>
  <c r="F38" i="4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<sst xmlns="http://schemas.openxmlformats.org/spreadsheetml/2006/main" count="17350" uniqueCount="246">
  <si>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</si>
  <si>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</si>
  <si>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</si>
  <si>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</si>
  <si>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</si>
  <si>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</si>
  <si>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</si>
  <si>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</si>
  <si>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</si>
  <si>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</si>
  <si>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</si>
  <si>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</si>
  <si>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</si>
  <si>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</si>
  <si>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</si>
  <si>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</si>
  <si>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</si>
  <si>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</si>
  <si>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</si>
  <si>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</si>
  <si>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</si>
  <si>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</si>
  <si>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</si>
  <si>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</si>
  <si>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</si>
  <si>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</si>
  <si>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</si>
  <si>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</si>
  <si>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</si>
  <si>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</si>
  <si>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</si>
  <si>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</si>
  <si>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</si>
  <si>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</si>
  <si>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</si>
  <si>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</si>
  <si>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</si>
  <si>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</si>
  <si>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</si>
  <si>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</si>
  <si>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</si>
  <si>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</si>
  <si>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</si>
  <si>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</si>
  <si>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</si>
  <si>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</si>
  <si>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</si>
  <si>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</si>
  <si>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</si>
  <si>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</si>
  <si>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</si>
  <si>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</si>
  <si>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</si>
  <si>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</si>
  <si>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</si>
  <si>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</si>
  <si>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</si>
  <si>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</si>
  <si>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</si>
  <si>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</si>
  <si>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</si>
  <si>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</si>
  <si>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</si>
  <si>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</si>
  <si>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</si>
  <si>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</si>
  <si>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</si>
  <si>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</si>
  <si>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</si>
  <si>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</si>
  <si>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</si>
  <si>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</si>
  <si>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</si>
  <si>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</si>
  <si>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</si>
  <si>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</si>
  <si>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</si>
  <si>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</si>
  <si>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</si>
  <si>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</si>
  <si>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</si>
  <si>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</si>
  <si>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</si>
  <si>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</si>
  <si>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</si>
  <si>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</si>
  <si>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</si>
  <si>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</si>
  <si>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</si>
  <si>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</si>
  <si>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</si>
  <si>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</si>
  <si>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</si>
  <si>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</si>
  <si>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</si>
  <si>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</si>
  <si>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</si>
  <si>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</si>
  <si>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</si>
  <si>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</si>
  <si>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</si>
  <si>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</si>
  <si>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</si>
  <si>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</si>
  <si>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</si>
  <si>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</si>
  <si>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</si>
  <si>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</si>
  <si>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</si>
  <si>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</si>
  <si>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</si>
  <si>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</si>
  <si>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</si>
  <si>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</si>
  <si>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</si>
  <si>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</si>
  <si>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</si>
  <si>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</si>
  <si>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</si>
  <si>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</si>
  <si>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</si>
  <si>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</si>
  <si>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</si>
  <si>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</si>
  <si>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</si>
  <si>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</si>
  <si>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</si>
  <si>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</si>
  <si>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</si>
  <si>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</si>
  <si>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</si>
  <si>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</si>
  <si>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</si>
  <si>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</si>
  <si>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</si>
  <si>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</si>
  <si>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</si>
  <si>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</si>
  <si>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</si>
  <si>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</si>
  <si>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</si>
  <si>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</si>
  <si>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</si>
  <si>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</si>
  <si>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</si>
  <si>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</si>
  <si>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</si>
  <si>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</si>
  <si>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</si>
  <si>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</si>
  <si>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</si>
  <si>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</si>
  <si>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</si>
  <si>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</si>
  <si>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</si>
  <si>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</si>
  <si>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</si>
  <si>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</si>
  <si>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</si>
  <si>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</si>
  <si>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</si>
  <si>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</si>
  <si>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</si>
  <si>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</si>
  <si>
    <t>5-2-0</t>
  </si>
  <si>
    <t>3-4-1</t>
  </si>
  <si>
    <t>1-6-0</t>
  </si>
  <si>
    <t>L6</t>
  </si>
  <si>
    <t>3-1-2</t>
  </si>
  <si>
    <t>5-0-2</t>
  </si>
  <si>
    <t>3-5-0</t>
  </si>
  <si>
    <t>4-4-0</t>
  </si>
  <si>
    <t>2-4-1</t>
  </si>
  <si>
    <t>2-3-2</t>
  </si>
  <si>
    <t>0-4-2</t>
  </si>
  <si>
    <t>4-3-0</t>
  </si>
  <si>
    <t>6-2-0</t>
  </si>
  <si>
    <t>W6</t>
  </si>
  <si>
    <t>6-1-0</t>
  </si>
  <si>
    <t>0-3-1</t>
  </si>
  <si>
    <t>L7</t>
  </si>
  <si>
    <t>1-6-1</t>
  </si>
  <si>
    <t>3-6-0</t>
  </si>
  <si>
    <t>5-3-0</t>
  </si>
  <si>
    <t>4-5-0</t>
  </si>
  <si>
    <t>6-3-0</t>
  </si>
  <si>
    <t>1-4-2</t>
  </si>
  <si>
    <t>0-4-1</t>
  </si>
  <si>
    <t>3-4-2</t>
  </si>
  <si>
    <t>4-2-2</t>
  </si>
  <si>
    <t>5-0-3</t>
  </si>
  <si>
    <t>3-3-2</t>
  </si>
  <si>
    <t>4-2-1</t>
  </si>
  <si>
    <t>4-3-1</t>
  </si>
  <si>
    <t>W7</t>
  </si>
  <si>
    <t>7-1-0</t>
  </si>
  <si>
    <t>1-7-0</t>
  </si>
  <si>
    <t>L8</t>
  </si>
  <si>
    <t>1-7-1</t>
  </si>
  <si>
    <t>1-5-2</t>
  </si>
  <si>
    <t>4-6-0</t>
  </si>
  <si>
    <t>4-4-1</t>
  </si>
  <si>
    <t>5-5-0</t>
  </si>
  <si>
    <t>7-3-0</t>
  </si>
  <si>
    <t>2-4-2</t>
  </si>
  <si>
    <t>6-2-1</t>
  </si>
  <si>
    <t>5-1-3</t>
  </si>
  <si>
    <t>3-5-1</t>
  </si>
  <si>
    <t>4-3-2</t>
  </si>
  <si>
    <t>7-2-0</t>
  </si>
  <si>
    <t>3-3-3</t>
  </si>
  <si>
    <t>5-2-2</t>
  </si>
  <si>
    <t>5-1-2</t>
  </si>
  <si>
    <t>W8</t>
  </si>
  <si>
    <t>8-1-0</t>
  </si>
  <si>
    <t>3-5-2</t>
  </si>
  <si>
    <t>5-1-4</t>
  </si>
  <si>
    <t>5-3-1</t>
  </si>
  <si>
    <t>4-4-2</t>
  </si>
  <si>
    <t>8-2-0</t>
  </si>
  <si>
    <t>2-7-1</t>
  </si>
  <si>
    <t>4-1-2</t>
  </si>
  <si>
    <t>4-3-3</t>
  </si>
  <si>
    <t>2-5-2</t>
  </si>
  <si>
    <t>3-7-0</t>
  </si>
  <si>
    <t>5-4-1</t>
  </si>
  <si>
    <t>7-2-1</t>
  </si>
  <si>
    <t>4-1-1</t>
  </si>
  <si>
    <t>4-5-1</t>
  </si>
  <si>
    <t>5-2-1</t>
  </si>
  <si>
    <t>5-4-0</t>
  </si>
  <si>
    <t>6-2-2</t>
  </si>
  <si>
    <t>6-4-0</t>
  </si>
  <si>
    <t>5-3-2</t>
  </si>
  <si>
    <t>6-3-1</t>
  </si>
  <si>
    <t>2-5-3</t>
  </si>
  <si>
    <t>1-4-1</t>
  </si>
  <si>
    <t>3-6-1</t>
  </si>
  <si>
    <t>1-8-1</t>
  </si>
  <si>
    <t>5-2-3</t>
  </si>
  <si>
    <t>2-6-2</t>
  </si>
  <si>
    <t>6-1-3</t>
  </si>
  <si>
    <t>5-1-1</t>
  </si>
  <si>
    <t>1-5-1</t>
  </si>
  <si>
    <t>1-7-2</t>
  </si>
  <si>
    <t>4-2-4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</si>
</sst>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topLeftCell="A23" workbookViewId="0">
      <selection activeCell="B29" sqref="B29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 t="s">
        <v>32</v>
      </c>
    </row>
    <row r="16" spans="1:3" outlineLevel="1" x14ac:dyDescent="0.25">
      <c r="A16" s="13">
        <v>45951</v>
      </c>
      <c r="B16" s="12" t="s">
        <v>32</v>
      </c>
    </row>
    <row r="17" spans="1:2" outlineLevel="1" x14ac:dyDescent="0.25">
      <c r="A17" s="13">
        <v>45952</v>
      </c>
      <c r="B17" s="12" t="s">
        <v>32</v>
      </c>
    </row>
    <row r="18" spans="1:2" outlineLevel="1" x14ac:dyDescent="0.25">
      <c r="A18" s="13">
        <v>45953</v>
      </c>
      <c r="B18" s="12" t="s">
        <v>32</v>
      </c>
    </row>
    <row r="19" spans="1:2" outlineLevel="1" x14ac:dyDescent="0.25">
      <c r="A19" s="13">
        <v>45954</v>
      </c>
      <c r="B19" s="12" t="s">
        <v>32</v>
      </c>
    </row>
    <row r="20" spans="1:2" outlineLevel="1" x14ac:dyDescent="0.25">
      <c r="A20" s="13">
        <v>45955</v>
      </c>
      <c r="B20" s="12" t="s">
        <v>32</v>
      </c>
    </row>
    <row r="21" spans="1:2" outlineLevel="1" x14ac:dyDescent="0.25">
      <c r="A21" s="13">
        <v>45956</v>
      </c>
      <c r="B21" s="12" t="s">
        <v>32</v>
      </c>
    </row>
    <row r="22" spans="1:2" outlineLevel="1" x14ac:dyDescent="0.25">
      <c r="A22" s="13">
        <v>45957</v>
      </c>
      <c r="B22" s="12" t="s">
        <v>32</v>
      </c>
    </row>
    <row r="23" spans="1:2" outlineLevel="1" x14ac:dyDescent="0.25">
      <c r="A23" s="13">
        <v>45958</v>
      </c>
      <c r="B23" s="12" t="s">
        <v>32</v>
      </c>
    </row>
    <row r="24" spans="1:2" outlineLevel="1" x14ac:dyDescent="0.25">
      <c r="A24" s="13">
        <v>45959</v>
      </c>
      <c r="B24" s="12" t="s">
        <v>32</v>
      </c>
    </row>
    <row r="25" spans="1:2" outlineLevel="1" x14ac:dyDescent="0.25">
      <c r="A25" s="13">
        <v>45960</v>
      </c>
      <c r="B25" s="12" t="s">
        <v>32</v>
      </c>
    </row>
    <row r="26" spans="1:2" ht="15.75" outlineLevel="1" thickBot="1" x14ac:dyDescent="0.3">
      <c r="A26" s="13">
        <v>45961</v>
      </c>
      <c r="B26" s="12" t="s">
        <v>32</v>
      </c>
    </row>
    <row r="27" spans="1:2" ht="20.25" thickTop="1" thickBot="1" x14ac:dyDescent="0.3">
      <c r="A27" s="44" t="s">
        <v>40</v>
      </c>
      <c r="B27" s="44"/>
    </row>
    <row r="28" spans="1:2" ht="16.5" outlineLevel="1" thickTop="1" thickBot="1" x14ac:dyDescent="0.3">
      <c r="A28" s="16" t="s">
        <v>34</v>
      </c>
      <c r="B28" s="15" t="s">
        <v>32</v>
      </c>
    </row>
    <row r="29" spans="1:2" ht="15.75" outlineLevel="1" thickTop="1" x14ac:dyDescent="0.25">
      <c r="A29" s="13">
        <v>45962</v>
      </c>
      <c r="B29" s="17"/>
    </row>
    <row r="30" spans="1:2" outlineLevel="1" x14ac:dyDescent="0.25">
      <c r="A30" s="13">
        <v>45963</v>
      </c>
      <c r="B30" s="12"/>
    </row>
    <row r="31" spans="1:2" outlineLevel="1" x14ac:dyDescent="0.25">
      <c r="A31" s="13">
        <v>45964</v>
      </c>
      <c r="B31" s="12"/>
    </row>
    <row r="32" spans="1:2" outlineLevel="1" x14ac:dyDescent="0.25">
      <c r="A32" s="13">
        <v>45965</v>
      </c>
      <c r="B32" s="12"/>
    </row>
    <row r="33" spans="1:2" outlineLevel="1" x14ac:dyDescent="0.25">
      <c r="A33" s="13">
        <v>45966</v>
      </c>
      <c r="B33" s="12"/>
    </row>
    <row r="34" spans="1:2" outlineLevel="1" x14ac:dyDescent="0.25">
      <c r="A34" s="13">
        <v>45967</v>
      </c>
      <c r="B34" s="12"/>
    </row>
    <row r="35" spans="1:2" outlineLevel="1" x14ac:dyDescent="0.25">
      <c r="A35" s="13">
        <v>45968</v>
      </c>
      <c r="B35" s="12"/>
    </row>
    <row r="36" spans="1:2" outlineLevel="1" x14ac:dyDescent="0.25">
      <c r="A36" s="13">
        <v>45969</v>
      </c>
      <c r="B36" s="12"/>
    </row>
    <row r="37" spans="1:2" outlineLevel="1" x14ac:dyDescent="0.25">
      <c r="A37" s="13">
        <v>45970</v>
      </c>
      <c r="B37" s="12"/>
    </row>
    <row r="38" spans="1:2" outlineLevel="1" x14ac:dyDescent="0.25">
      <c r="A38" s="13">
        <v>45971</v>
      </c>
      <c r="B38" s="12"/>
    </row>
    <row r="39" spans="1:2" outlineLevel="1" x14ac:dyDescent="0.25">
      <c r="A39" s="13">
        <v>45972</v>
      </c>
      <c r="B39" s="12"/>
    </row>
    <row r="40" spans="1:2" outlineLevel="1" x14ac:dyDescent="0.25">
      <c r="A40" s="13">
        <v>45973</v>
      </c>
      <c r="B40" s="12"/>
    </row>
    <row r="41" spans="1:2" outlineLevel="1" x14ac:dyDescent="0.25">
      <c r="A41" s="13">
        <v>45974</v>
      </c>
      <c r="B41" s="12"/>
    </row>
    <row r="42" spans="1:2" outlineLevel="1" x14ac:dyDescent="0.25">
      <c r="A42" s="13">
        <v>45975</v>
      </c>
      <c r="B42" s="12"/>
    </row>
    <row r="43" spans="1:2" outlineLevel="1" x14ac:dyDescent="0.25">
      <c r="A43" s="13">
        <v>45976</v>
      </c>
      <c r="B43" s="12"/>
    </row>
    <row r="44" spans="1:2" outlineLevel="1" x14ac:dyDescent="0.25">
      <c r="A44" s="13">
        <v>45977</v>
      </c>
      <c r="B44" s="12"/>
    </row>
    <row r="45" spans="1:2" outlineLevel="1" x14ac:dyDescent="0.25">
      <c r="A45" s="13">
        <v>45978</v>
      </c>
      <c r="B45" s="12"/>
    </row>
    <row r="46" spans="1:2" outlineLevel="1" x14ac:dyDescent="0.25">
      <c r="A46" s="13">
        <v>45979</v>
      </c>
      <c r="B46" s="12"/>
    </row>
    <row r="47" spans="1:2" outlineLevel="1" x14ac:dyDescent="0.25">
      <c r="A47" s="13">
        <v>45980</v>
      </c>
      <c r="B47" s="12"/>
    </row>
    <row r="48" spans="1:2" outlineLevel="1" x14ac:dyDescent="0.25">
      <c r="A48" s="13">
        <v>45981</v>
      </c>
      <c r="B48" s="12"/>
    </row>
    <row r="49" spans="1:2" outlineLevel="1" x14ac:dyDescent="0.25">
      <c r="A49" s="13">
        <v>45982</v>
      </c>
      <c r="B49" s="12"/>
    </row>
    <row r="50" spans="1:2" outlineLevel="1" x14ac:dyDescent="0.25">
      <c r="A50" s="13">
        <v>45983</v>
      </c>
      <c r="B50" s="12"/>
    </row>
    <row r="51" spans="1:2" outlineLevel="1" x14ac:dyDescent="0.25">
      <c r="A51" s="13">
        <v>45984</v>
      </c>
      <c r="B51" s="12"/>
    </row>
    <row r="52" spans="1:2" outlineLevel="1" x14ac:dyDescent="0.25">
      <c r="A52" s="13">
        <v>45985</v>
      </c>
      <c r="B52" s="12"/>
    </row>
    <row r="53" spans="1:2" outlineLevel="1" x14ac:dyDescent="0.25">
      <c r="A53" s="13">
        <v>45986</v>
      </c>
      <c r="B53" s="12"/>
    </row>
    <row r="54" spans="1:2" outlineLevel="1" x14ac:dyDescent="0.25">
      <c r="A54" s="13">
        <v>45987</v>
      </c>
      <c r="B54" s="12"/>
    </row>
    <row r="55" spans="1:2" outlineLevel="1" x14ac:dyDescent="0.25">
      <c r="A55" s="13">
        <v>45989</v>
      </c>
      <c r="B55" s="12"/>
    </row>
    <row r="56" spans="1:2" outlineLevel="1" x14ac:dyDescent="0.25">
      <c r="A56" s="13">
        <v>45990</v>
      </c>
      <c r="B56" s="12"/>
    </row>
    <row r="57" spans="1:2" ht="15.75" outlineLevel="1" thickBot="1" x14ac:dyDescent="0.3">
      <c r="A57" s="13">
        <v>45991</v>
      </c>
      <c r="B57" s="12"/>
    </row>
    <row r="58" spans="1:2" ht="20.25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  <hyperlink ref="B15" location="'Standings (10_20_25)'!A1" display="Standings" xr:uid="{C0E8A30A-592B-4462-A03D-BE567EB0E457}"/>
    <hyperlink ref="B16" location="'Standings (10_21_25)'!A1" display="Standings" xr:uid="{97A60513-D83C-4C94-BC96-4075F7F60657}"/>
    <hyperlink ref="B17" location="'Standings (10_22_25)'!A1" display="Standings" xr:uid="{D168AA28-F464-4986-AACE-5C1B239F013F}"/>
    <hyperlink ref="B18" location="'Standings (10_23_25)'!A1" display="Standings" xr:uid="{859BF5A9-203C-4147-BDFF-16C983431CBF}"/>
    <hyperlink ref="B19" location="'Standings (10_24_25)'!A1" display="Standings" xr:uid="{EA4BBD09-6C64-4855-B9CD-B8C381030BBA}"/>
    <hyperlink ref="B20" location="'Standings (10_25_25)'!A1" display="Standings" xr:uid="{B5EBDC9F-5B9E-494D-B4EA-2BC149AF38E2}"/>
    <hyperlink ref="B21" location="'Standings (10_26_25)'!A1" display="Standings" xr:uid="{1ACD5A0D-8030-4184-B98B-E4557F3FDA79}"/>
    <hyperlink ref="B22" location="'Standings (10_27_25)'!A1" display="Standings" xr:uid="{ECB4007F-3319-4451-8F02-D9B0A0C47657}"/>
    <hyperlink ref="B23" location="'Standings (10_28_25)'!A1" display="Standings" xr:uid="{D8238F5C-C51C-4E33-9D29-1A4118773962}"/>
    <hyperlink ref="B24" location="'Standings (10_29_25)'!A1" display="Standings" xr:uid="{0A71FA10-0027-47D0-B1D6-7CF007A4C598}"/>
    <hyperlink ref="B25" location="'Standings (10_30_25)'!A1" display="Standings" xr:uid="{7057F26C-66BA-4152-9D24-4AD3F1089634}"/>
    <hyperlink ref="B26" location="'Standings (10_31_25)'!A1" display="Standings" xr:uid="{CE22AB72-499A-4A68-AC7C-52729652BBD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F3" sqref="F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6</v>
      </c>
      <c r="C9" s="1">
        <v>2</v>
      </c>
      <c r="D9" s="1">
        <v>4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111</v>
      </c>
      <c r="M9" s="1" t="s">
        <v>119</v>
      </c>
      <c r="N9" s="1" t="s">
        <v>125</v>
      </c>
      <c r="O9" s="31">
        <v>15</v>
      </c>
      <c r="P9" s="20">
        <v>18</v>
      </c>
      <c r="Q9" s="30">
        <v>-3</v>
      </c>
      <c r="R9" s="29" t="s">
        <v>101</v>
      </c>
      <c r="S9" s="28" t="s">
        <v>147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6</v>
      </c>
      <c r="C26" s="1">
        <v>5</v>
      </c>
      <c r="D26" s="1">
        <v>1</v>
      </c>
      <c r="E26" s="20">
        <v>0</v>
      </c>
      <c r="F26" s="30">
        <v>10</v>
      </c>
      <c r="G26" s="20">
        <v>5</v>
      </c>
      <c r="H26" s="20">
        <v>5</v>
      </c>
      <c r="I26" s="20">
        <v>0</v>
      </c>
      <c r="J26" s="20">
        <v>0</v>
      </c>
      <c r="K26" s="29" t="s">
        <v>112</v>
      </c>
      <c r="L26" s="1" t="s">
        <v>110</v>
      </c>
      <c r="M26" s="1" t="s">
        <v>103</v>
      </c>
      <c r="N26" s="1" t="s">
        <v>120</v>
      </c>
      <c r="O26" s="31">
        <v>23</v>
      </c>
      <c r="P26" s="20">
        <v>13</v>
      </c>
      <c r="Q26" s="30">
        <v>10</v>
      </c>
      <c r="R26" s="29" t="s">
        <v>154</v>
      </c>
      <c r="S26" s="28" t="s">
        <v>162</v>
      </c>
    </row>
    <row r="27" spans="1:19" x14ac:dyDescent="0.25">
      <c r="A27" s="32" t="s">
        <v>25</v>
      </c>
      <c r="B27" s="1">
        <v>7</v>
      </c>
      <c r="C27" s="1">
        <v>3</v>
      </c>
      <c r="D27" s="1">
        <v>2</v>
      </c>
      <c r="E27" s="20">
        <v>2</v>
      </c>
      <c r="F27" s="30">
        <v>8</v>
      </c>
      <c r="G27" s="20">
        <v>2</v>
      </c>
      <c r="H27" s="20">
        <v>3</v>
      </c>
      <c r="I27" s="20">
        <v>0</v>
      </c>
      <c r="J27" s="20">
        <v>1</v>
      </c>
      <c r="K27" s="29" t="s">
        <v>126</v>
      </c>
      <c r="L27" s="1" t="s">
        <v>122</v>
      </c>
      <c r="M27" s="1" t="s">
        <v>105</v>
      </c>
      <c r="N27" s="1" t="s">
        <v>124</v>
      </c>
      <c r="O27" s="31">
        <v>22</v>
      </c>
      <c r="P27" s="20">
        <v>18</v>
      </c>
      <c r="Q27" s="30">
        <v>4</v>
      </c>
      <c r="R27" s="29" t="s">
        <v>99</v>
      </c>
      <c r="S27" s="28" t="s">
        <v>163</v>
      </c>
    </row>
    <row r="28" spans="1:19" x14ac:dyDescent="0.25">
      <c r="A28" s="32" t="s">
        <v>95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3</v>
      </c>
      <c r="H28" s="20">
        <v>4</v>
      </c>
      <c r="I28" s="20">
        <v>0</v>
      </c>
      <c r="J28" s="20">
        <v>0</v>
      </c>
      <c r="K28" s="29" t="s">
        <v>110</v>
      </c>
      <c r="L28" s="1" t="s">
        <v>116</v>
      </c>
      <c r="M28" s="1" t="s">
        <v>116</v>
      </c>
      <c r="N28" s="1" t="s">
        <v>130</v>
      </c>
      <c r="O28" s="31">
        <v>17</v>
      </c>
      <c r="P28" s="20">
        <v>13</v>
      </c>
      <c r="Q28" s="30">
        <v>4</v>
      </c>
      <c r="R28" s="29" t="s">
        <v>109</v>
      </c>
      <c r="S28" s="28" t="s">
        <v>149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22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1</v>
      </c>
      <c r="H30" s="20">
        <v>2</v>
      </c>
      <c r="I30" s="20">
        <v>1</v>
      </c>
      <c r="J30" s="20">
        <v>0</v>
      </c>
      <c r="K30" s="29" t="s">
        <v>103</v>
      </c>
      <c r="L30" s="1" t="s">
        <v>112</v>
      </c>
      <c r="M30" s="1" t="s">
        <v>120</v>
      </c>
      <c r="N30" s="1" t="s">
        <v>130</v>
      </c>
      <c r="O30" s="31">
        <v>19</v>
      </c>
      <c r="P30" s="20">
        <v>18</v>
      </c>
      <c r="Q30" s="30">
        <v>1</v>
      </c>
      <c r="R30" s="29" t="s">
        <v>107</v>
      </c>
      <c r="S30" s="28" t="s">
        <v>130</v>
      </c>
    </row>
    <row r="31" spans="1:19" x14ac:dyDescent="0.25">
      <c r="A31" s="32" t="s">
        <v>15</v>
      </c>
      <c r="B31" s="1">
        <v>6</v>
      </c>
      <c r="C31" s="1">
        <v>2</v>
      </c>
      <c r="D31" s="1">
        <v>2</v>
      </c>
      <c r="E31" s="20">
        <v>2</v>
      </c>
      <c r="F31" s="30">
        <v>6</v>
      </c>
      <c r="G31" s="20">
        <v>2</v>
      </c>
      <c r="H31" s="20">
        <v>2</v>
      </c>
      <c r="I31" s="20">
        <v>0</v>
      </c>
      <c r="J31" s="20">
        <v>0</v>
      </c>
      <c r="K31" s="29" t="s">
        <v>108</v>
      </c>
      <c r="L31" s="1" t="s">
        <v>123</v>
      </c>
      <c r="M31" s="1" t="s">
        <v>106</v>
      </c>
      <c r="N31" s="1" t="s">
        <v>106</v>
      </c>
      <c r="O31" s="31">
        <v>15</v>
      </c>
      <c r="P31" s="20">
        <v>19</v>
      </c>
      <c r="Q31" s="30">
        <v>-4</v>
      </c>
      <c r="R31" s="29" t="s">
        <v>113</v>
      </c>
      <c r="S31" s="28" t="s">
        <v>144</v>
      </c>
    </row>
    <row r="32" spans="1:19" ht="15.75" thickBot="1" x14ac:dyDescent="0.3">
      <c r="A32" s="32" t="s">
        <v>6</v>
      </c>
      <c r="B32" s="1">
        <v>5</v>
      </c>
      <c r="C32" s="1">
        <v>3</v>
      </c>
      <c r="D32" s="1">
        <v>2</v>
      </c>
      <c r="E32" s="20">
        <v>0</v>
      </c>
      <c r="F32" s="23">
        <v>6</v>
      </c>
      <c r="G32" s="20">
        <v>3</v>
      </c>
      <c r="H32" s="20">
        <v>3</v>
      </c>
      <c r="I32" s="20">
        <v>0</v>
      </c>
      <c r="J32" s="20">
        <v>0</v>
      </c>
      <c r="K32" s="29" t="s">
        <v>116</v>
      </c>
      <c r="L32" s="1" t="s">
        <v>105</v>
      </c>
      <c r="M32" s="1" t="s">
        <v>116</v>
      </c>
      <c r="N32" s="1" t="s">
        <v>130</v>
      </c>
      <c r="O32" s="31">
        <v>15</v>
      </c>
      <c r="P32" s="20">
        <v>18</v>
      </c>
      <c r="Q32" s="30">
        <v>-3</v>
      </c>
      <c r="R32" s="29" t="s">
        <v>99</v>
      </c>
      <c r="S32" s="28" t="s">
        <v>130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150</v>
      </c>
      <c r="M36" s="1" t="s">
        <v>105</v>
      </c>
      <c r="N36" s="1" t="s">
        <v>105</v>
      </c>
      <c r="O36" s="31">
        <v>18</v>
      </c>
      <c r="P36" s="20">
        <v>19</v>
      </c>
      <c r="Q36" s="30">
        <v>-1</v>
      </c>
      <c r="R36" s="29" t="s">
        <v>101</v>
      </c>
      <c r="S36" s="28" t="s">
        <v>168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C43-ABEA-4860-82F6-179E56C5808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11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0</v>
      </c>
      <c r="H9" s="20">
        <v>1</v>
      </c>
      <c r="I9" s="20">
        <v>1</v>
      </c>
      <c r="J9" s="30">
        <v>0</v>
      </c>
      <c r="K9" s="29" t="s">
        <v>123</v>
      </c>
      <c r="L9" s="1" t="s">
        <v>116</v>
      </c>
      <c r="M9" s="1" t="s">
        <v>116</v>
      </c>
      <c r="N9" s="1" t="s">
        <v>127</v>
      </c>
      <c r="O9" s="31">
        <v>22</v>
      </c>
      <c r="P9" s="20">
        <v>33</v>
      </c>
      <c r="Q9" s="30">
        <v>-11</v>
      </c>
      <c r="R9" s="29" t="s">
        <v>107</v>
      </c>
      <c r="S9" s="28" t="s">
        <v>172</v>
      </c>
    </row>
    <row r="10" spans="1:20" x14ac:dyDescent="0.25">
      <c r="A10" s="32" t="s">
        <v>28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2</v>
      </c>
      <c r="H10" s="20">
        <v>2</v>
      </c>
      <c r="I10" s="20">
        <v>0</v>
      </c>
      <c r="J10" s="30">
        <v>0</v>
      </c>
      <c r="K10" s="29" t="s">
        <v>119</v>
      </c>
      <c r="L10" s="1" t="s">
        <v>111</v>
      </c>
      <c r="M10" s="1" t="s">
        <v>119</v>
      </c>
      <c r="N10" s="1" t="s">
        <v>125</v>
      </c>
      <c r="O10" s="31">
        <v>15</v>
      </c>
      <c r="P10" s="20">
        <v>18</v>
      </c>
      <c r="Q10" s="30">
        <v>-3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5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103</v>
      </c>
      <c r="N15" s="1" t="s">
        <v>136</v>
      </c>
      <c r="O15" s="31">
        <v>24</v>
      </c>
      <c r="P15" s="20">
        <v>17</v>
      </c>
      <c r="Q15" s="30">
        <v>7</v>
      </c>
      <c r="R15" s="29" t="s">
        <v>154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353C96-0D62-4984-8462-6EC78B97B47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B8D-5FAD-4637-A073-C12E82688EE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0826E4-EB47-48D0-8967-E62E85D8460F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EE81-F1C4-4AFC-8972-B728EB7506C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19</v>
      </c>
      <c r="B6" s="1">
        <v>9</v>
      </c>
      <c r="C6" s="1">
        <v>4</v>
      </c>
      <c r="D6" s="1">
        <v>5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120</v>
      </c>
      <c r="L6" s="1" t="s">
        <v>132</v>
      </c>
      <c r="M6" s="1" t="s">
        <v>119</v>
      </c>
      <c r="N6" s="1" t="s">
        <v>170</v>
      </c>
      <c r="O6" s="31">
        <v>22</v>
      </c>
      <c r="P6" s="20">
        <v>28</v>
      </c>
      <c r="Q6" s="30">
        <v>-6</v>
      </c>
      <c r="R6" s="29" t="s">
        <v>101</v>
      </c>
      <c r="S6" s="28" t="s">
        <v>184</v>
      </c>
    </row>
    <row r="7" spans="1:20" x14ac:dyDescent="0.25">
      <c r="A7" s="32" t="s">
        <v>11</v>
      </c>
      <c r="B7" s="1">
        <v>8</v>
      </c>
      <c r="C7" s="1">
        <v>3</v>
      </c>
      <c r="D7" s="1">
        <v>4</v>
      </c>
      <c r="E7" s="20">
        <v>1</v>
      </c>
      <c r="F7" s="30">
        <v>7</v>
      </c>
      <c r="G7" s="31">
        <v>1</v>
      </c>
      <c r="H7" s="20">
        <v>2</v>
      </c>
      <c r="I7" s="20">
        <v>1</v>
      </c>
      <c r="J7" s="30">
        <v>0</v>
      </c>
      <c r="K7" s="29" t="s">
        <v>131</v>
      </c>
      <c r="L7" s="1" t="s">
        <v>116</v>
      </c>
      <c r="M7" s="1" t="s">
        <v>116</v>
      </c>
      <c r="N7" s="1" t="s">
        <v>125</v>
      </c>
      <c r="O7" s="31">
        <v>24</v>
      </c>
      <c r="P7" s="20">
        <v>34</v>
      </c>
      <c r="Q7" s="30">
        <v>-10</v>
      </c>
      <c r="R7" s="29" t="s">
        <v>99</v>
      </c>
      <c r="S7" s="28" t="s">
        <v>165</v>
      </c>
    </row>
    <row r="8" spans="1:20" x14ac:dyDescent="0.25">
      <c r="A8" s="32" t="s">
        <v>4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153</v>
      </c>
      <c r="L8" s="1" t="s">
        <v>100</v>
      </c>
      <c r="M8" s="1" t="s">
        <v>116</v>
      </c>
      <c r="N8" s="1" t="s">
        <v>125</v>
      </c>
      <c r="O8" s="31">
        <v>24</v>
      </c>
      <c r="P8" s="20">
        <v>25</v>
      </c>
      <c r="Q8" s="30">
        <v>-1</v>
      </c>
      <c r="R8" s="29" t="s">
        <v>107</v>
      </c>
      <c r="S8" s="28" t="s">
        <v>156</v>
      </c>
    </row>
    <row r="9" spans="1:20" x14ac:dyDescent="0.25">
      <c r="A9" s="32" t="s">
        <v>29</v>
      </c>
      <c r="B9" s="1">
        <v>9</v>
      </c>
      <c r="C9" s="1">
        <v>3</v>
      </c>
      <c r="D9" s="1">
        <v>6</v>
      </c>
      <c r="E9" s="20">
        <v>0</v>
      </c>
      <c r="F9" s="30">
        <v>6</v>
      </c>
      <c r="G9" s="31">
        <v>2</v>
      </c>
      <c r="H9" s="20">
        <v>3</v>
      </c>
      <c r="I9" s="20">
        <v>0</v>
      </c>
      <c r="J9" s="30">
        <v>0</v>
      </c>
      <c r="K9" s="29" t="s">
        <v>125</v>
      </c>
      <c r="L9" s="1" t="s">
        <v>127</v>
      </c>
      <c r="M9" s="1" t="s">
        <v>116</v>
      </c>
      <c r="N9" s="1" t="s">
        <v>119</v>
      </c>
      <c r="O9" s="31">
        <v>29</v>
      </c>
      <c r="P9" s="20">
        <v>33</v>
      </c>
      <c r="Q9" s="30">
        <v>-4</v>
      </c>
      <c r="R9" s="29" t="s">
        <v>167</v>
      </c>
      <c r="S9" s="28" t="s">
        <v>182</v>
      </c>
    </row>
    <row r="10" spans="1:20" x14ac:dyDescent="0.25">
      <c r="A10" s="32" t="s">
        <v>28</v>
      </c>
      <c r="B10" s="1">
        <v>7</v>
      </c>
      <c r="C10" s="1">
        <v>3</v>
      </c>
      <c r="D10" s="1">
        <v>4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130</v>
      </c>
      <c r="L10" s="1" t="s">
        <v>111</v>
      </c>
      <c r="M10" s="1" t="s">
        <v>130</v>
      </c>
      <c r="N10" s="1" t="s">
        <v>134</v>
      </c>
      <c r="O10" s="31">
        <v>19</v>
      </c>
      <c r="P10" s="20">
        <v>20</v>
      </c>
      <c r="Q10" s="30">
        <v>-1</v>
      </c>
      <c r="R10" s="29" t="s">
        <v>99</v>
      </c>
      <c r="S10" s="28" t="s">
        <v>148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2</v>
      </c>
      <c r="H14" s="20">
        <v>5</v>
      </c>
      <c r="I14" s="20">
        <v>1</v>
      </c>
      <c r="J14" s="20">
        <v>0</v>
      </c>
      <c r="K14" s="29" t="s">
        <v>105</v>
      </c>
      <c r="L14" s="1" t="s">
        <v>136</v>
      </c>
      <c r="M14" s="1" t="s">
        <v>105</v>
      </c>
      <c r="N14" s="1" t="s">
        <v>105</v>
      </c>
      <c r="O14" s="31">
        <v>29</v>
      </c>
      <c r="P14" s="20">
        <v>19</v>
      </c>
      <c r="Q14" s="30">
        <v>10</v>
      </c>
      <c r="R14" s="29" t="s">
        <v>99</v>
      </c>
      <c r="S14" s="28" t="s">
        <v>178</v>
      </c>
    </row>
    <row r="15" spans="1:20" x14ac:dyDescent="0.25">
      <c r="A15" s="32" t="s">
        <v>14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6</v>
      </c>
      <c r="H15" s="20">
        <v>6</v>
      </c>
      <c r="I15" s="20">
        <v>0</v>
      </c>
      <c r="J15" s="20">
        <v>0</v>
      </c>
      <c r="K15" s="29" t="s">
        <v>110</v>
      </c>
      <c r="L15" s="1" t="s">
        <v>120</v>
      </c>
      <c r="M15" s="1" t="s">
        <v>103</v>
      </c>
      <c r="N15" s="1" t="s">
        <v>136</v>
      </c>
      <c r="O15" s="31">
        <v>28</v>
      </c>
      <c r="P15" s="20">
        <v>18</v>
      </c>
      <c r="Q15" s="30">
        <v>10</v>
      </c>
      <c r="R15" s="29" t="s">
        <v>177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116</v>
      </c>
      <c r="L21" s="26" t="s">
        <v>112</v>
      </c>
      <c r="M21" s="26" t="s">
        <v>100</v>
      </c>
      <c r="N21" s="26" t="s">
        <v>103</v>
      </c>
      <c r="O21" s="25">
        <v>19</v>
      </c>
      <c r="P21" s="24">
        <v>16</v>
      </c>
      <c r="Q21" s="23">
        <v>3</v>
      </c>
      <c r="R21" s="22" t="s">
        <v>104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25</v>
      </c>
      <c r="B27" s="1">
        <v>8</v>
      </c>
      <c r="C27" s="1">
        <v>4</v>
      </c>
      <c r="D27" s="1">
        <v>2</v>
      </c>
      <c r="E27" s="20">
        <v>2</v>
      </c>
      <c r="F27" s="30">
        <v>10</v>
      </c>
      <c r="G27" s="20">
        <v>3</v>
      </c>
      <c r="H27" s="20">
        <v>4</v>
      </c>
      <c r="I27" s="20">
        <v>0</v>
      </c>
      <c r="J27" s="20">
        <v>1</v>
      </c>
      <c r="K27" s="29" t="s">
        <v>126</v>
      </c>
      <c r="L27" s="1" t="s">
        <v>126</v>
      </c>
      <c r="M27" s="1" t="s">
        <v>105</v>
      </c>
      <c r="N27" s="1" t="s">
        <v>124</v>
      </c>
      <c r="O27" s="31">
        <v>25</v>
      </c>
      <c r="P27" s="20">
        <v>20</v>
      </c>
      <c r="Q27" s="30">
        <v>5</v>
      </c>
      <c r="R27" s="29" t="s">
        <v>104</v>
      </c>
      <c r="S27" s="28" t="s">
        <v>189</v>
      </c>
    </row>
    <row r="28" spans="1:19" x14ac:dyDescent="0.25">
      <c r="A28" s="32" t="s">
        <v>0</v>
      </c>
      <c r="B28" s="1">
        <v>7</v>
      </c>
      <c r="C28" s="1">
        <v>5</v>
      </c>
      <c r="D28" s="1">
        <v>2</v>
      </c>
      <c r="E28" s="20">
        <v>0</v>
      </c>
      <c r="F28" s="30">
        <v>10</v>
      </c>
      <c r="G28" s="20">
        <v>5</v>
      </c>
      <c r="H28" s="20">
        <v>5</v>
      </c>
      <c r="I28" s="20">
        <v>0</v>
      </c>
      <c r="J28" s="20">
        <v>0</v>
      </c>
      <c r="K28" s="29" t="s">
        <v>119</v>
      </c>
      <c r="L28" s="1" t="s">
        <v>110</v>
      </c>
      <c r="M28" s="1" t="s">
        <v>103</v>
      </c>
      <c r="N28" s="1" t="s">
        <v>130</v>
      </c>
      <c r="O28" s="31">
        <v>23</v>
      </c>
      <c r="P28" s="20">
        <v>16</v>
      </c>
      <c r="Q28" s="30">
        <v>7</v>
      </c>
      <c r="R28" s="29" t="s">
        <v>101</v>
      </c>
      <c r="S28" s="28" t="s">
        <v>164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7</v>
      </c>
      <c r="C41" s="1">
        <v>1</v>
      </c>
      <c r="D41" s="1">
        <v>4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116</v>
      </c>
      <c r="M41" s="1" t="s">
        <v>117</v>
      </c>
      <c r="N41" s="1" t="s">
        <v>128</v>
      </c>
      <c r="O41" s="31">
        <v>22</v>
      </c>
      <c r="P41" s="20">
        <v>34</v>
      </c>
      <c r="Q41" s="30">
        <v>-12</v>
      </c>
      <c r="R41" s="29" t="s">
        <v>99</v>
      </c>
      <c r="S41" s="28" t="s">
        <v>186</v>
      </c>
    </row>
    <row r="42" spans="1:19" ht="15.75" thickBot="1" x14ac:dyDescent="0.3">
      <c r="A42" s="27" t="s">
        <v>27</v>
      </c>
      <c r="B42" s="26">
        <v>8</v>
      </c>
      <c r="C42" s="26">
        <v>1</v>
      </c>
      <c r="D42" s="26">
        <v>6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127</v>
      </c>
      <c r="M42" s="26" t="s">
        <v>127</v>
      </c>
      <c r="N42" s="26" t="s">
        <v>166</v>
      </c>
      <c r="O42" s="25">
        <v>13</v>
      </c>
      <c r="P42" s="24">
        <v>29</v>
      </c>
      <c r="Q42" s="23">
        <v>-16</v>
      </c>
      <c r="R42" s="22" t="s">
        <v>180</v>
      </c>
      <c r="S42" s="21" t="s">
        <v>181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46B6EE2-A8C7-4689-A113-D9E2E6FB3DBB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ACD-9206-47A6-8D7A-53BABC9F5DA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28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149</v>
      </c>
      <c r="L6" s="1" t="s">
        <v>111</v>
      </c>
      <c r="M6" s="1" t="s">
        <v>149</v>
      </c>
      <c r="N6" s="1" t="s">
        <v>175</v>
      </c>
      <c r="O6" s="31">
        <v>24</v>
      </c>
      <c r="P6" s="20">
        <v>23</v>
      </c>
      <c r="Q6" s="30">
        <v>1</v>
      </c>
      <c r="R6" s="29" t="s">
        <v>104</v>
      </c>
      <c r="S6" s="28" t="s">
        <v>171</v>
      </c>
    </row>
    <row r="7" spans="1:20" x14ac:dyDescent="0.25">
      <c r="A7" s="32" t="s">
        <v>19</v>
      </c>
      <c r="B7" s="1">
        <v>9</v>
      </c>
      <c r="C7" s="1">
        <v>4</v>
      </c>
      <c r="D7" s="1">
        <v>5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120</v>
      </c>
      <c r="L7" s="1" t="s">
        <v>132</v>
      </c>
      <c r="M7" s="1" t="s">
        <v>119</v>
      </c>
      <c r="N7" s="1" t="s">
        <v>170</v>
      </c>
      <c r="O7" s="31">
        <v>22</v>
      </c>
      <c r="P7" s="20">
        <v>28</v>
      </c>
      <c r="Q7" s="30">
        <v>-6</v>
      </c>
      <c r="R7" s="29" t="s">
        <v>101</v>
      </c>
      <c r="S7" s="28" t="s">
        <v>184</v>
      </c>
    </row>
    <row r="8" spans="1:20" x14ac:dyDescent="0.25">
      <c r="A8" s="32" t="s">
        <v>11</v>
      </c>
      <c r="B8" s="1">
        <v>8</v>
      </c>
      <c r="C8" s="1">
        <v>3</v>
      </c>
      <c r="D8" s="1">
        <v>4</v>
      </c>
      <c r="E8" s="20">
        <v>1</v>
      </c>
      <c r="F8" s="30">
        <v>7</v>
      </c>
      <c r="G8" s="31">
        <v>1</v>
      </c>
      <c r="H8" s="20">
        <v>2</v>
      </c>
      <c r="I8" s="20">
        <v>1</v>
      </c>
      <c r="J8" s="30">
        <v>0</v>
      </c>
      <c r="K8" s="29" t="s">
        <v>131</v>
      </c>
      <c r="L8" s="1" t="s">
        <v>116</v>
      </c>
      <c r="M8" s="1" t="s">
        <v>116</v>
      </c>
      <c r="N8" s="1" t="s">
        <v>125</v>
      </c>
      <c r="O8" s="31">
        <v>24</v>
      </c>
      <c r="P8" s="20">
        <v>34</v>
      </c>
      <c r="Q8" s="30">
        <v>-10</v>
      </c>
      <c r="R8" s="29" t="s">
        <v>99</v>
      </c>
      <c r="S8" s="28" t="s">
        <v>165</v>
      </c>
    </row>
    <row r="9" spans="1:20" x14ac:dyDescent="0.25">
      <c r="A9" s="32" t="s">
        <v>4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153</v>
      </c>
      <c r="L9" s="1" t="s">
        <v>111</v>
      </c>
      <c r="M9" s="1" t="s">
        <v>127</v>
      </c>
      <c r="N9" s="1" t="s">
        <v>147</v>
      </c>
      <c r="O9" s="31">
        <v>27</v>
      </c>
      <c r="P9" s="20">
        <v>30</v>
      </c>
      <c r="Q9" s="30">
        <v>-3</v>
      </c>
      <c r="R9" s="29" t="s">
        <v>113</v>
      </c>
      <c r="S9" s="28" t="s">
        <v>165</v>
      </c>
    </row>
    <row r="10" spans="1:20" x14ac:dyDescent="0.25">
      <c r="A10" s="32" t="s">
        <v>29</v>
      </c>
      <c r="B10" s="1">
        <v>9</v>
      </c>
      <c r="C10" s="1">
        <v>3</v>
      </c>
      <c r="D10" s="1">
        <v>6</v>
      </c>
      <c r="E10" s="20">
        <v>0</v>
      </c>
      <c r="F10" s="30">
        <v>6</v>
      </c>
      <c r="G10" s="31">
        <v>2</v>
      </c>
      <c r="H10" s="20">
        <v>3</v>
      </c>
      <c r="I10" s="20">
        <v>0</v>
      </c>
      <c r="J10" s="30">
        <v>0</v>
      </c>
      <c r="K10" s="29" t="s">
        <v>125</v>
      </c>
      <c r="L10" s="1" t="s">
        <v>127</v>
      </c>
      <c r="M10" s="1" t="s">
        <v>116</v>
      </c>
      <c r="N10" s="1" t="s">
        <v>119</v>
      </c>
      <c r="O10" s="31">
        <v>29</v>
      </c>
      <c r="P10" s="20">
        <v>33</v>
      </c>
      <c r="Q10" s="30">
        <v>-4</v>
      </c>
      <c r="R10" s="29" t="s">
        <v>167</v>
      </c>
      <c r="S10" s="28" t="s">
        <v>182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26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2</v>
      </c>
      <c r="H15" s="20">
        <v>5</v>
      </c>
      <c r="I15" s="20">
        <v>1</v>
      </c>
      <c r="J15" s="20">
        <v>0</v>
      </c>
      <c r="K15" s="29" t="s">
        <v>105</v>
      </c>
      <c r="L15" s="1" t="s">
        <v>136</v>
      </c>
      <c r="M15" s="1" t="s">
        <v>105</v>
      </c>
      <c r="N15" s="1" t="s">
        <v>105</v>
      </c>
      <c r="O15" s="31">
        <v>29</v>
      </c>
      <c r="P15" s="20">
        <v>19</v>
      </c>
      <c r="Q15" s="30">
        <v>10</v>
      </c>
      <c r="R15" s="29" t="s">
        <v>99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130</v>
      </c>
      <c r="L17" s="1" t="s">
        <v>110</v>
      </c>
      <c r="M17" s="1" t="s">
        <v>110</v>
      </c>
      <c r="N17" s="1" t="s">
        <v>136</v>
      </c>
      <c r="O17" s="31">
        <v>26</v>
      </c>
      <c r="P17" s="20">
        <v>14</v>
      </c>
      <c r="Q17" s="30">
        <v>12</v>
      </c>
      <c r="R17" s="29" t="s">
        <v>104</v>
      </c>
      <c r="S17" s="28" t="s">
        <v>176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7</v>
      </c>
      <c r="C21" s="26">
        <v>3</v>
      </c>
      <c r="D21" s="26">
        <v>4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127</v>
      </c>
      <c r="L21" s="26" t="s">
        <v>112</v>
      </c>
      <c r="M21" s="26" t="s">
        <v>111</v>
      </c>
      <c r="N21" s="26" t="s">
        <v>116</v>
      </c>
      <c r="O21" s="25">
        <v>20</v>
      </c>
      <c r="P21" s="24">
        <v>21</v>
      </c>
      <c r="Q21" s="23">
        <v>-1</v>
      </c>
      <c r="R21" s="22" t="s">
        <v>101</v>
      </c>
      <c r="S21" s="21" t="s">
        <v>148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A21EEB6-FE80-4186-B82A-91A896045BD8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1C1-A5B8-4D48-9E5F-22A0CC73DAA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10</v>
      </c>
      <c r="C10" s="1">
        <v>4</v>
      </c>
      <c r="D10" s="1">
        <v>6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127</v>
      </c>
      <c r="M10" s="1" t="s">
        <v>116</v>
      </c>
      <c r="N10" s="1" t="s">
        <v>119</v>
      </c>
      <c r="O10" s="31">
        <v>32</v>
      </c>
      <c r="P10" s="20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8</v>
      </c>
      <c r="C11" s="1">
        <v>2</v>
      </c>
      <c r="D11" s="1">
        <v>4</v>
      </c>
      <c r="E11" s="24">
        <v>2</v>
      </c>
      <c r="F11" s="23">
        <v>6</v>
      </c>
      <c r="G11" s="25">
        <v>2</v>
      </c>
      <c r="H11" s="24">
        <v>2</v>
      </c>
      <c r="I11" s="24">
        <v>0</v>
      </c>
      <c r="J11" s="23">
        <v>0</v>
      </c>
      <c r="K11" s="29" t="s">
        <v>127</v>
      </c>
      <c r="L11" s="1" t="s">
        <v>150</v>
      </c>
      <c r="M11" s="1" t="s">
        <v>122</v>
      </c>
      <c r="N11" s="1" t="s">
        <v>151</v>
      </c>
      <c r="O11" s="31">
        <v>22</v>
      </c>
      <c r="P11" s="20">
        <v>27</v>
      </c>
      <c r="Q11" s="30">
        <v>-5</v>
      </c>
      <c r="R11" s="29" t="s">
        <v>99</v>
      </c>
      <c r="S11" s="28" t="s">
        <v>204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9</v>
      </c>
      <c r="C21" s="26">
        <v>3</v>
      </c>
      <c r="D21" s="26">
        <v>4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124</v>
      </c>
      <c r="M21" s="26" t="s">
        <v>116</v>
      </c>
      <c r="N21" s="26" t="s">
        <v>153</v>
      </c>
      <c r="O21" s="25">
        <v>21</v>
      </c>
      <c r="P21" s="24">
        <v>21</v>
      </c>
      <c r="Q21" s="23">
        <v>0</v>
      </c>
      <c r="R21" s="22" t="s">
        <v>107</v>
      </c>
      <c r="S21" s="21" t="s">
        <v>188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9</v>
      </c>
      <c r="C25" s="1">
        <v>7</v>
      </c>
      <c r="D25" s="1">
        <v>2</v>
      </c>
      <c r="E25" s="20">
        <v>0</v>
      </c>
      <c r="F25" s="30">
        <v>14</v>
      </c>
      <c r="G25" s="20">
        <v>5</v>
      </c>
      <c r="H25" s="20">
        <v>7</v>
      </c>
      <c r="I25" s="20">
        <v>0</v>
      </c>
      <c r="J25" s="20">
        <v>0</v>
      </c>
      <c r="K25" s="29" t="s">
        <v>137</v>
      </c>
      <c r="L25" s="1" t="s">
        <v>130</v>
      </c>
      <c r="M25" s="1" t="s">
        <v>149</v>
      </c>
      <c r="N25" s="1" t="s">
        <v>176</v>
      </c>
      <c r="O25" s="31">
        <v>34</v>
      </c>
      <c r="P25" s="20">
        <v>22</v>
      </c>
      <c r="Q25" s="30">
        <v>12</v>
      </c>
      <c r="R25" s="29" t="s">
        <v>177</v>
      </c>
      <c r="S25" s="28" t="s">
        <v>209</v>
      </c>
    </row>
    <row r="26" spans="1:19" x14ac:dyDescent="0.25">
      <c r="A26" s="32" t="s">
        <v>24</v>
      </c>
      <c r="B26" s="1">
        <v>9</v>
      </c>
      <c r="C26" s="1">
        <v>5</v>
      </c>
      <c r="D26" s="1">
        <v>1</v>
      </c>
      <c r="E26" s="20">
        <v>3</v>
      </c>
      <c r="F26" s="30">
        <v>13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152</v>
      </c>
      <c r="M26" s="1" t="s">
        <v>118</v>
      </c>
      <c r="N26" s="1" t="s">
        <v>129</v>
      </c>
      <c r="O26" s="31">
        <v>30</v>
      </c>
      <c r="P26" s="20">
        <v>22</v>
      </c>
      <c r="Q26" s="30">
        <v>8</v>
      </c>
      <c r="R26" s="29" t="s">
        <v>113</v>
      </c>
      <c r="S26" s="28" t="s">
        <v>206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2</v>
      </c>
      <c r="H29" s="20">
        <v>3</v>
      </c>
      <c r="I29" s="20">
        <v>1</v>
      </c>
      <c r="J29" s="20">
        <v>0</v>
      </c>
      <c r="K29" s="29" t="s">
        <v>152</v>
      </c>
      <c r="L29" s="1" t="s">
        <v>123</v>
      </c>
      <c r="M29" s="1" t="s">
        <v>106</v>
      </c>
      <c r="N29" s="1" t="s">
        <v>131</v>
      </c>
      <c r="O29" s="31">
        <v>24</v>
      </c>
      <c r="P29" s="20">
        <v>29</v>
      </c>
      <c r="Q29" s="30">
        <v>-5</v>
      </c>
      <c r="R29" s="29" t="s">
        <v>104</v>
      </c>
      <c r="S29" s="28" t="s">
        <v>208</v>
      </c>
    </row>
    <row r="30" spans="1:19" x14ac:dyDescent="0.25">
      <c r="A30" s="32" t="s">
        <v>22</v>
      </c>
      <c r="B30" s="1">
        <v>8</v>
      </c>
      <c r="C30" s="1">
        <v>4</v>
      </c>
      <c r="D30" s="1">
        <v>3</v>
      </c>
      <c r="E30" s="20">
        <v>1</v>
      </c>
      <c r="F30" s="30">
        <v>9</v>
      </c>
      <c r="G30" s="20">
        <v>2</v>
      </c>
      <c r="H30" s="20">
        <v>3</v>
      </c>
      <c r="I30" s="20">
        <v>1</v>
      </c>
      <c r="J30" s="20">
        <v>0</v>
      </c>
      <c r="K30" s="29" t="s">
        <v>131</v>
      </c>
      <c r="L30" s="1" t="s">
        <v>112</v>
      </c>
      <c r="M30" s="1" t="s">
        <v>120</v>
      </c>
      <c r="N30" s="1" t="s">
        <v>153</v>
      </c>
      <c r="O30" s="31">
        <v>25</v>
      </c>
      <c r="P30" s="20">
        <v>28</v>
      </c>
      <c r="Q30" s="30">
        <v>-3</v>
      </c>
      <c r="R30" s="29" t="s">
        <v>99</v>
      </c>
      <c r="S30" s="28" t="s">
        <v>193</v>
      </c>
    </row>
    <row r="31" spans="1:19" x14ac:dyDescent="0.25">
      <c r="A31" s="32" t="s">
        <v>17</v>
      </c>
      <c r="B31" s="1">
        <v>9</v>
      </c>
      <c r="C31" s="1">
        <v>3</v>
      </c>
      <c r="D31" s="1">
        <v>5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138</v>
      </c>
      <c r="M31" s="1" t="s">
        <v>116</v>
      </c>
      <c r="N31" s="1" t="s">
        <v>119</v>
      </c>
      <c r="O31" s="31">
        <v>23</v>
      </c>
      <c r="P31" s="20">
        <v>33</v>
      </c>
      <c r="Q31" s="30">
        <v>-10</v>
      </c>
      <c r="R31" s="29" t="s">
        <v>107</v>
      </c>
      <c r="S31" s="28" t="s">
        <v>207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9</v>
      </c>
      <c r="C35" s="1">
        <v>5</v>
      </c>
      <c r="D35" s="1">
        <v>2</v>
      </c>
      <c r="E35" s="20">
        <v>2</v>
      </c>
      <c r="F35" s="33">
        <v>12</v>
      </c>
      <c r="G35" s="20">
        <v>3</v>
      </c>
      <c r="H35" s="20">
        <v>5</v>
      </c>
      <c r="I35" s="20">
        <v>0</v>
      </c>
      <c r="J35" s="20">
        <v>1</v>
      </c>
      <c r="K35" s="29" t="s">
        <v>110</v>
      </c>
      <c r="L35" s="1" t="s">
        <v>144</v>
      </c>
      <c r="M35" s="1" t="s">
        <v>110</v>
      </c>
      <c r="N35" s="1" t="s">
        <v>137</v>
      </c>
      <c r="O35" s="31">
        <v>25</v>
      </c>
      <c r="P35" s="20">
        <v>25</v>
      </c>
      <c r="Q35" s="30">
        <v>0</v>
      </c>
      <c r="R35" s="29" t="s">
        <v>104</v>
      </c>
      <c r="S35" s="28" t="s">
        <v>211</v>
      </c>
    </row>
    <row r="36" spans="1:19" x14ac:dyDescent="0.25">
      <c r="A36" s="32" t="s">
        <v>2</v>
      </c>
      <c r="B36" s="1">
        <v>8</v>
      </c>
      <c r="C36" s="1">
        <v>5</v>
      </c>
      <c r="D36" s="1">
        <v>1</v>
      </c>
      <c r="E36" s="20">
        <v>2</v>
      </c>
      <c r="F36" s="30">
        <v>12</v>
      </c>
      <c r="G36" s="20">
        <v>4</v>
      </c>
      <c r="H36" s="20">
        <v>5</v>
      </c>
      <c r="I36" s="20">
        <v>0</v>
      </c>
      <c r="J36" s="20">
        <v>1</v>
      </c>
      <c r="K36" s="29" t="s">
        <v>124</v>
      </c>
      <c r="L36" s="1" t="s">
        <v>126</v>
      </c>
      <c r="M36" s="1" t="s">
        <v>142</v>
      </c>
      <c r="N36" s="1" t="s">
        <v>142</v>
      </c>
      <c r="O36" s="31">
        <v>30</v>
      </c>
      <c r="P36" s="20">
        <v>23</v>
      </c>
      <c r="Q36" s="30">
        <v>7</v>
      </c>
      <c r="R36" s="29" t="s">
        <v>101</v>
      </c>
      <c r="S36" s="28" t="s">
        <v>212</v>
      </c>
    </row>
    <row r="37" spans="1:19" x14ac:dyDescent="0.25">
      <c r="A37" s="32" t="s">
        <v>31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153</v>
      </c>
      <c r="M37" s="1" t="s">
        <v>103</v>
      </c>
      <c r="N37" s="1" t="s">
        <v>126</v>
      </c>
      <c r="O37" s="31">
        <v>29</v>
      </c>
      <c r="P37" s="20">
        <v>29</v>
      </c>
      <c r="Q37" s="30">
        <v>0</v>
      </c>
      <c r="R37" s="29" t="s">
        <v>101</v>
      </c>
      <c r="S37" s="28" t="s">
        <v>193</v>
      </c>
    </row>
    <row r="38" spans="1:19" x14ac:dyDescent="0.25">
      <c r="A38" s="32" t="s">
        <v>20</v>
      </c>
      <c r="B38" s="1">
        <v>9</v>
      </c>
      <c r="C38" s="1">
        <v>4</v>
      </c>
      <c r="D38" s="1">
        <v>4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147</v>
      </c>
      <c r="M38" s="1" t="s">
        <v>122</v>
      </c>
      <c r="N38" s="1" t="s">
        <v>122</v>
      </c>
      <c r="O38" s="31">
        <v>26</v>
      </c>
      <c r="P38" s="20">
        <v>28</v>
      </c>
      <c r="Q38" s="30">
        <v>-2</v>
      </c>
      <c r="R38" s="29" t="s">
        <v>101</v>
      </c>
      <c r="S38" s="28" t="s">
        <v>201</v>
      </c>
    </row>
    <row r="39" spans="1:19" x14ac:dyDescent="0.25">
      <c r="A39" s="32" t="s">
        <v>18</v>
      </c>
      <c r="B39" s="1">
        <v>9</v>
      </c>
      <c r="C39" s="1">
        <v>3</v>
      </c>
      <c r="D39" s="1">
        <v>3</v>
      </c>
      <c r="E39" s="20">
        <v>3</v>
      </c>
      <c r="F39" s="30">
        <v>9</v>
      </c>
      <c r="G39" s="20">
        <v>-1</v>
      </c>
      <c r="H39" s="20">
        <v>2</v>
      </c>
      <c r="I39" s="20">
        <v>1</v>
      </c>
      <c r="J39" s="20">
        <v>2</v>
      </c>
      <c r="K39" s="29" t="s">
        <v>114</v>
      </c>
      <c r="L39" s="1" t="s">
        <v>168</v>
      </c>
      <c r="M39" s="1" t="s">
        <v>98</v>
      </c>
      <c r="N39" s="1" t="s">
        <v>163</v>
      </c>
      <c r="O39" s="31">
        <v>26</v>
      </c>
      <c r="P39" s="20">
        <v>32</v>
      </c>
      <c r="Q39" s="30">
        <v>-6</v>
      </c>
      <c r="R39" s="29" t="s">
        <v>101</v>
      </c>
      <c r="S39" s="28" t="s">
        <v>210</v>
      </c>
    </row>
    <row r="40" spans="1:19" x14ac:dyDescent="0.25">
      <c r="A40" s="32" t="s">
        <v>3</v>
      </c>
      <c r="B40" s="1">
        <v>9</v>
      </c>
      <c r="C40" s="1">
        <v>4</v>
      </c>
      <c r="D40" s="1">
        <v>5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116</v>
      </c>
      <c r="L40" s="1" t="s">
        <v>134</v>
      </c>
      <c r="M40" s="1" t="s">
        <v>103</v>
      </c>
      <c r="N40" s="1" t="s">
        <v>134</v>
      </c>
      <c r="O40" s="31">
        <v>25</v>
      </c>
      <c r="P40" s="20">
        <v>28</v>
      </c>
      <c r="Q40" s="30">
        <v>-3</v>
      </c>
      <c r="R40" s="29" t="s">
        <v>113</v>
      </c>
      <c r="S40" s="28" t="s">
        <v>184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627CF4-0D44-4673-B84A-ACA5FD90027D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356-7020-4568-895D-D23535E4DB17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10</v>
      </c>
      <c r="C10" s="1">
        <v>4</v>
      </c>
      <c r="D10" s="1">
        <v>6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127</v>
      </c>
      <c r="M10" s="1" t="s">
        <v>116</v>
      </c>
      <c r="N10" s="1" t="s">
        <v>119</v>
      </c>
      <c r="O10" s="31">
        <v>32</v>
      </c>
      <c r="P10" s="20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5</v>
      </c>
      <c r="D35" s="1">
        <v>1</v>
      </c>
      <c r="E35" s="20">
        <v>3</v>
      </c>
      <c r="F35" s="33">
        <v>13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140</v>
      </c>
      <c r="M35" s="1" t="s">
        <v>142</v>
      </c>
      <c r="N35" s="1" t="s">
        <v>142</v>
      </c>
      <c r="O35" s="31">
        <v>31</v>
      </c>
      <c r="P35" s="20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10294C6-B9BF-44D9-BD8E-E6226AE61B7A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DB25-DEDB-4E70-BD9E-44890BED6DFF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11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3</v>
      </c>
      <c r="H6" s="20">
        <v>4</v>
      </c>
      <c r="I6" s="20">
        <v>1</v>
      </c>
      <c r="J6" s="30">
        <v>0</v>
      </c>
      <c r="K6" s="29" t="s">
        <v>153</v>
      </c>
      <c r="L6" s="1" t="s">
        <v>119</v>
      </c>
      <c r="M6" s="1" t="s">
        <v>119</v>
      </c>
      <c r="N6" s="1" t="s">
        <v>175</v>
      </c>
      <c r="O6" s="31">
        <v>38</v>
      </c>
      <c r="P6" s="20">
        <v>37</v>
      </c>
      <c r="Q6" s="30">
        <v>1</v>
      </c>
      <c r="R6" s="29" t="s">
        <v>109</v>
      </c>
      <c r="S6" s="28" t="s">
        <v>225</v>
      </c>
    </row>
    <row r="7" spans="1:20" x14ac:dyDescent="0.25">
      <c r="A7" s="32" t="s">
        <v>19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5</v>
      </c>
      <c r="H7" s="20">
        <v>5</v>
      </c>
      <c r="I7" s="20">
        <v>0</v>
      </c>
      <c r="J7" s="30">
        <v>0</v>
      </c>
      <c r="K7" s="29" t="s">
        <v>136</v>
      </c>
      <c r="L7" s="1" t="s">
        <v>132</v>
      </c>
      <c r="M7" s="1" t="s">
        <v>119</v>
      </c>
      <c r="N7" s="1" t="s">
        <v>170</v>
      </c>
      <c r="O7" s="31">
        <v>25</v>
      </c>
      <c r="P7" s="20">
        <v>28</v>
      </c>
      <c r="Q7" s="30">
        <v>-3</v>
      </c>
      <c r="R7" s="29" t="s">
        <v>99</v>
      </c>
      <c r="S7" s="28" t="s">
        <v>202</v>
      </c>
    </row>
    <row r="8" spans="1:20" x14ac:dyDescent="0.25">
      <c r="A8" s="32" t="s">
        <v>28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149</v>
      </c>
      <c r="L8" s="1" t="s">
        <v>114</v>
      </c>
      <c r="M8" s="1" t="s">
        <v>192</v>
      </c>
      <c r="N8" s="1" t="s">
        <v>193</v>
      </c>
      <c r="O8" s="31">
        <v>27</v>
      </c>
      <c r="P8" s="20">
        <v>27</v>
      </c>
      <c r="Q8" s="30">
        <v>0</v>
      </c>
      <c r="R8" s="29" t="s">
        <v>101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11</v>
      </c>
      <c r="C10" s="1">
        <v>4</v>
      </c>
      <c r="D10" s="1">
        <v>7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132</v>
      </c>
      <c r="M10" s="1" t="s">
        <v>127</v>
      </c>
      <c r="N10" s="1" t="s">
        <v>125</v>
      </c>
      <c r="O10" s="31">
        <v>34</v>
      </c>
      <c r="P10" s="20">
        <v>42</v>
      </c>
      <c r="Q10" s="30">
        <v>-8</v>
      </c>
      <c r="R10" s="29" t="s">
        <v>101</v>
      </c>
      <c r="S10" s="28" t="s">
        <v>224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1</v>
      </c>
      <c r="K15" s="29" t="s">
        <v>152</v>
      </c>
      <c r="L15" s="1" t="s">
        <v>136</v>
      </c>
      <c r="M15" s="1" t="s">
        <v>126</v>
      </c>
      <c r="N15" s="1" t="s">
        <v>152</v>
      </c>
      <c r="O15" s="31">
        <v>38</v>
      </c>
      <c r="P15" s="20">
        <v>27</v>
      </c>
      <c r="Q15" s="30">
        <v>11</v>
      </c>
      <c r="R15" s="29" t="s">
        <v>99</v>
      </c>
      <c r="S15" s="28" t="s">
        <v>226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119</v>
      </c>
      <c r="M32" s="1" t="s">
        <v>127</v>
      </c>
      <c r="N32" s="1" t="s">
        <v>156</v>
      </c>
      <c r="O32" s="31">
        <v>27</v>
      </c>
      <c r="P32" s="20">
        <v>39</v>
      </c>
      <c r="Q32" s="30">
        <v>-12</v>
      </c>
      <c r="R32" s="29" t="s">
        <v>133</v>
      </c>
      <c r="S32" s="28" t="s">
        <v>207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5</v>
      </c>
      <c r="D35" s="1">
        <v>1</v>
      </c>
      <c r="E35" s="20">
        <v>3</v>
      </c>
      <c r="F35" s="33">
        <v>13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140</v>
      </c>
      <c r="M35" s="1" t="s">
        <v>142</v>
      </c>
      <c r="N35" s="1" t="s">
        <v>142</v>
      </c>
      <c r="O35" s="31">
        <v>31</v>
      </c>
      <c r="P35" s="20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AF6D79D-4235-430E-8187-37F339DF3273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CBA-D0EB-4BCC-AD67-937B467FBCE8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11</v>
      </c>
      <c r="C4" s="40">
        <v>8</v>
      </c>
      <c r="D4" s="40">
        <v>3</v>
      </c>
      <c r="E4" s="38">
        <v>0</v>
      </c>
      <c r="F4" s="33">
        <v>16</v>
      </c>
      <c r="G4" s="39">
        <v>4</v>
      </c>
      <c r="H4" s="38">
        <v>8</v>
      </c>
      <c r="I4" s="38">
        <v>0</v>
      </c>
      <c r="J4" s="33">
        <v>0</v>
      </c>
      <c r="K4" s="37" t="s">
        <v>120</v>
      </c>
      <c r="L4" s="40" t="s">
        <v>164</v>
      </c>
      <c r="M4" s="40" t="s">
        <v>112</v>
      </c>
      <c r="N4" s="40" t="s">
        <v>119</v>
      </c>
      <c r="O4" s="39">
        <v>40</v>
      </c>
      <c r="P4" s="38">
        <v>33</v>
      </c>
      <c r="Q4" s="33">
        <v>7</v>
      </c>
      <c r="R4" s="37" t="s">
        <v>104</v>
      </c>
      <c r="S4" s="36" t="s">
        <v>219</v>
      </c>
    </row>
    <row r="5" spans="1:20" x14ac:dyDescent="0.25">
      <c r="A5" s="32" t="s">
        <v>21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162</v>
      </c>
      <c r="L5" s="1" t="s">
        <v>119</v>
      </c>
      <c r="M5" s="1" t="s">
        <v>149</v>
      </c>
      <c r="N5" s="1" t="s">
        <v>175</v>
      </c>
      <c r="O5" s="31">
        <v>35</v>
      </c>
      <c r="P5" s="20">
        <v>31</v>
      </c>
      <c r="Q5" s="30">
        <v>4</v>
      </c>
      <c r="R5" s="29" t="s">
        <v>104</v>
      </c>
      <c r="S5" s="28" t="s">
        <v>203</v>
      </c>
    </row>
    <row r="6" spans="1:20" x14ac:dyDescent="0.25">
      <c r="A6" s="32" t="s">
        <v>19</v>
      </c>
      <c r="B6" s="1">
        <v>11</v>
      </c>
      <c r="C6" s="1">
        <v>5</v>
      </c>
      <c r="D6" s="1">
        <v>5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1</v>
      </c>
      <c r="K6" s="29" t="s">
        <v>227</v>
      </c>
      <c r="L6" s="1" t="s">
        <v>132</v>
      </c>
      <c r="M6" s="1" t="s">
        <v>119</v>
      </c>
      <c r="N6" s="1" t="s">
        <v>170</v>
      </c>
      <c r="O6" s="31">
        <v>27</v>
      </c>
      <c r="P6" s="20">
        <v>31</v>
      </c>
      <c r="Q6" s="30">
        <v>-4</v>
      </c>
      <c r="R6" s="29" t="s">
        <v>101</v>
      </c>
      <c r="S6" s="28" t="s">
        <v>228</v>
      </c>
    </row>
    <row r="7" spans="1:20" x14ac:dyDescent="0.25">
      <c r="A7" s="32" t="s">
        <v>11</v>
      </c>
      <c r="B7" s="1">
        <v>11</v>
      </c>
      <c r="C7" s="1">
        <v>5</v>
      </c>
      <c r="D7" s="1">
        <v>5</v>
      </c>
      <c r="E7" s="20">
        <v>1</v>
      </c>
      <c r="F7" s="30">
        <v>11</v>
      </c>
      <c r="G7" s="31">
        <v>3</v>
      </c>
      <c r="H7" s="20">
        <v>4</v>
      </c>
      <c r="I7" s="20">
        <v>1</v>
      </c>
      <c r="J7" s="30">
        <v>0</v>
      </c>
      <c r="K7" s="29" t="s">
        <v>153</v>
      </c>
      <c r="L7" s="1" t="s">
        <v>125</v>
      </c>
      <c r="M7" s="1" t="s">
        <v>119</v>
      </c>
      <c r="N7" s="1" t="s">
        <v>175</v>
      </c>
      <c r="O7" s="31">
        <v>41</v>
      </c>
      <c r="P7" s="20">
        <v>44</v>
      </c>
      <c r="Q7" s="30">
        <v>-3</v>
      </c>
      <c r="R7" s="29" t="s">
        <v>101</v>
      </c>
      <c r="S7" s="28" t="s">
        <v>228</v>
      </c>
    </row>
    <row r="8" spans="1:20" x14ac:dyDescent="0.25">
      <c r="A8" s="32" t="s">
        <v>4</v>
      </c>
      <c r="B8" s="1">
        <v>10</v>
      </c>
      <c r="C8" s="1">
        <v>5</v>
      </c>
      <c r="D8" s="1">
        <v>4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229</v>
      </c>
      <c r="L8" s="1" t="s">
        <v>111</v>
      </c>
      <c r="M8" s="1" t="s">
        <v>125</v>
      </c>
      <c r="N8" s="1" t="s">
        <v>148</v>
      </c>
      <c r="O8" s="31">
        <v>35</v>
      </c>
      <c r="P8" s="20">
        <v>36</v>
      </c>
      <c r="Q8" s="30">
        <v>-1</v>
      </c>
      <c r="R8" s="29" t="s">
        <v>104</v>
      </c>
      <c r="S8" s="28" t="s">
        <v>225</v>
      </c>
    </row>
    <row r="9" spans="1:20" x14ac:dyDescent="0.25">
      <c r="A9" s="32" t="s">
        <v>29</v>
      </c>
      <c r="B9" s="1">
        <v>12</v>
      </c>
      <c r="C9" s="1">
        <v>5</v>
      </c>
      <c r="D9" s="1">
        <v>7</v>
      </c>
      <c r="E9" s="20">
        <v>0</v>
      </c>
      <c r="F9" s="30">
        <v>10</v>
      </c>
      <c r="G9" s="31">
        <v>4</v>
      </c>
      <c r="H9" s="20">
        <v>5</v>
      </c>
      <c r="I9" s="20">
        <v>0</v>
      </c>
      <c r="J9" s="30">
        <v>0</v>
      </c>
      <c r="K9" s="29" t="s">
        <v>175</v>
      </c>
      <c r="L9" s="1" t="s">
        <v>132</v>
      </c>
      <c r="M9" s="1" t="s">
        <v>127</v>
      </c>
      <c r="N9" s="1" t="s">
        <v>134</v>
      </c>
      <c r="O9" s="31">
        <v>39</v>
      </c>
      <c r="P9" s="20">
        <v>44</v>
      </c>
      <c r="Q9" s="30">
        <v>-5</v>
      </c>
      <c r="R9" s="29" t="s">
        <v>99</v>
      </c>
      <c r="S9" s="28" t="s">
        <v>224</v>
      </c>
    </row>
    <row r="10" spans="1:20" x14ac:dyDescent="0.25">
      <c r="A10" s="32" t="s">
        <v>28</v>
      </c>
      <c r="B10" s="1">
        <v>10</v>
      </c>
      <c r="C10" s="1">
        <v>4</v>
      </c>
      <c r="D10" s="1">
        <v>4</v>
      </c>
      <c r="E10" s="20">
        <v>2</v>
      </c>
      <c r="F10" s="30">
        <v>10</v>
      </c>
      <c r="G10" s="31">
        <v>4</v>
      </c>
      <c r="H10" s="20">
        <v>4</v>
      </c>
      <c r="I10" s="20">
        <v>0</v>
      </c>
      <c r="J10" s="30">
        <v>0</v>
      </c>
      <c r="K10" s="29" t="s">
        <v>192</v>
      </c>
      <c r="L10" s="1" t="s">
        <v>114</v>
      </c>
      <c r="M10" s="1" t="s">
        <v>192</v>
      </c>
      <c r="N10" s="1" t="s">
        <v>208</v>
      </c>
      <c r="O10" s="31">
        <v>30</v>
      </c>
      <c r="P10" s="20">
        <v>31</v>
      </c>
      <c r="Q10" s="30">
        <v>-1</v>
      </c>
      <c r="R10" s="29" t="s">
        <v>107</v>
      </c>
      <c r="S10" s="28" t="s">
        <v>218</v>
      </c>
    </row>
    <row r="11" spans="1:20" ht="15.75" thickBot="1" x14ac:dyDescent="0.3">
      <c r="A11" s="32" t="s">
        <v>5</v>
      </c>
      <c r="B11" s="1">
        <v>10</v>
      </c>
      <c r="C11" s="1">
        <v>4</v>
      </c>
      <c r="D11" s="1">
        <v>4</v>
      </c>
      <c r="E11" s="24">
        <v>2</v>
      </c>
      <c r="F11" s="23">
        <v>10</v>
      </c>
      <c r="G11" s="25">
        <v>3</v>
      </c>
      <c r="H11" s="24">
        <v>4</v>
      </c>
      <c r="I11" s="24">
        <v>0</v>
      </c>
      <c r="J11" s="23">
        <v>0</v>
      </c>
      <c r="K11" s="29" t="s">
        <v>125</v>
      </c>
      <c r="L11" s="1" t="s">
        <v>140</v>
      </c>
      <c r="M11" s="1" t="s">
        <v>122</v>
      </c>
      <c r="N11" s="1" t="s">
        <v>151</v>
      </c>
      <c r="O11" s="31">
        <v>29</v>
      </c>
      <c r="P11" s="20">
        <v>30</v>
      </c>
      <c r="Q11" s="30">
        <v>-1</v>
      </c>
      <c r="R11" s="29" t="s">
        <v>109</v>
      </c>
      <c r="S11" s="28" t="s">
        <v>218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8</v>
      </c>
      <c r="D14" s="1">
        <v>2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130</v>
      </c>
      <c r="M14" s="1" t="s">
        <v>103</v>
      </c>
      <c r="N14" s="1" t="s">
        <v>136</v>
      </c>
      <c r="O14" s="31">
        <v>39</v>
      </c>
      <c r="P14" s="20">
        <v>30</v>
      </c>
      <c r="Q14" s="30">
        <v>9</v>
      </c>
      <c r="R14" s="29" t="s">
        <v>101</v>
      </c>
      <c r="S14" s="28" t="s">
        <v>219</v>
      </c>
    </row>
    <row r="15" spans="1:20" x14ac:dyDescent="0.25">
      <c r="A15" s="32" t="s">
        <v>9</v>
      </c>
      <c r="B15" s="1">
        <v>11</v>
      </c>
      <c r="C15" s="1">
        <v>7</v>
      </c>
      <c r="D15" s="1">
        <v>2</v>
      </c>
      <c r="E15" s="20">
        <v>2</v>
      </c>
      <c r="F15" s="30">
        <v>16</v>
      </c>
      <c r="G15" s="20">
        <v>7</v>
      </c>
      <c r="H15" s="20">
        <v>7</v>
      </c>
      <c r="I15" s="20">
        <v>0</v>
      </c>
      <c r="J15" s="20">
        <v>2</v>
      </c>
      <c r="K15" s="29" t="s">
        <v>152</v>
      </c>
      <c r="L15" s="1" t="s">
        <v>227</v>
      </c>
      <c r="M15" s="1" t="s">
        <v>140</v>
      </c>
      <c r="N15" s="1" t="s">
        <v>168</v>
      </c>
      <c r="O15" s="31">
        <v>40</v>
      </c>
      <c r="P15" s="20">
        <v>30</v>
      </c>
      <c r="Q15" s="30">
        <v>10</v>
      </c>
      <c r="R15" s="29" t="s">
        <v>101</v>
      </c>
      <c r="S15" s="28" t="s">
        <v>231</v>
      </c>
    </row>
    <row r="16" spans="1:20" x14ac:dyDescent="0.25">
      <c r="A16" s="32" t="s">
        <v>26</v>
      </c>
      <c r="B16" s="1">
        <v>9</v>
      </c>
      <c r="C16" s="1">
        <v>6</v>
      </c>
      <c r="D16" s="1">
        <v>3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112</v>
      </c>
      <c r="L16" s="1" t="s">
        <v>149</v>
      </c>
      <c r="M16" s="1" t="s">
        <v>105</v>
      </c>
      <c r="N16" s="1" t="s">
        <v>105</v>
      </c>
      <c r="O16" s="31">
        <v>34</v>
      </c>
      <c r="P16" s="20">
        <v>28</v>
      </c>
      <c r="Q16" s="30">
        <v>6</v>
      </c>
      <c r="R16" s="29" t="s">
        <v>107</v>
      </c>
      <c r="S16" s="28" t="s">
        <v>185</v>
      </c>
    </row>
    <row r="17" spans="1:19" x14ac:dyDescent="0.25">
      <c r="A17" s="32" t="s">
        <v>1</v>
      </c>
      <c r="B17" s="1">
        <v>10</v>
      </c>
      <c r="C17" s="1">
        <v>6</v>
      </c>
      <c r="D17" s="1">
        <v>4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120</v>
      </c>
      <c r="M17" s="1" t="s">
        <v>110</v>
      </c>
      <c r="N17" s="1" t="s">
        <v>149</v>
      </c>
      <c r="O17" s="31">
        <v>27</v>
      </c>
      <c r="P17" s="20">
        <v>22</v>
      </c>
      <c r="Q17" s="30">
        <v>5</v>
      </c>
      <c r="R17" s="29" t="s">
        <v>107</v>
      </c>
      <c r="S17" s="28" t="s">
        <v>232</v>
      </c>
    </row>
    <row r="18" spans="1:19" x14ac:dyDescent="0.25">
      <c r="A18" s="32" t="s">
        <v>10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0</v>
      </c>
      <c r="H18" s="20">
        <v>3</v>
      </c>
      <c r="I18" s="20">
        <v>2</v>
      </c>
      <c r="J18" s="20">
        <v>0</v>
      </c>
      <c r="K18" s="29" t="s">
        <v>162</v>
      </c>
      <c r="L18" s="1" t="s">
        <v>114</v>
      </c>
      <c r="M18" s="1" t="s">
        <v>115</v>
      </c>
      <c r="N18" s="1" t="s">
        <v>153</v>
      </c>
      <c r="O18" s="31">
        <v>26</v>
      </c>
      <c r="P18" s="20">
        <v>23</v>
      </c>
      <c r="Q18" s="30">
        <v>3</v>
      </c>
      <c r="R18" s="29" t="s">
        <v>104</v>
      </c>
      <c r="S18" s="28" t="s">
        <v>217</v>
      </c>
    </row>
    <row r="19" spans="1:19" x14ac:dyDescent="0.25">
      <c r="A19" s="32" t="s">
        <v>23</v>
      </c>
      <c r="B19" s="1">
        <v>9</v>
      </c>
      <c r="C19" s="1">
        <v>5</v>
      </c>
      <c r="D19" s="1">
        <v>4</v>
      </c>
      <c r="E19" s="20">
        <v>0</v>
      </c>
      <c r="F19" s="30">
        <v>10</v>
      </c>
      <c r="G19" s="20">
        <v>2</v>
      </c>
      <c r="H19" s="20">
        <v>4</v>
      </c>
      <c r="I19" s="20">
        <v>1</v>
      </c>
      <c r="J19" s="20">
        <v>0</v>
      </c>
      <c r="K19" s="29" t="s">
        <v>127</v>
      </c>
      <c r="L19" s="1" t="s">
        <v>136</v>
      </c>
      <c r="M19" s="1" t="s">
        <v>116</v>
      </c>
      <c r="N19" s="1" t="s">
        <v>130</v>
      </c>
      <c r="O19" s="31">
        <v>29</v>
      </c>
      <c r="P19" s="20">
        <v>28</v>
      </c>
      <c r="Q19" s="30">
        <v>1</v>
      </c>
      <c r="R19" s="29" t="s">
        <v>104</v>
      </c>
      <c r="S19" s="28" t="s">
        <v>230</v>
      </c>
    </row>
    <row r="20" spans="1:19" x14ac:dyDescent="0.25">
      <c r="A20" s="32" t="s">
        <v>12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4</v>
      </c>
      <c r="H20" s="20">
        <v>4</v>
      </c>
      <c r="I20" s="20">
        <v>0</v>
      </c>
      <c r="J20" s="20">
        <v>0</v>
      </c>
      <c r="K20" s="29" t="s">
        <v>187</v>
      </c>
      <c r="L20" s="1" t="s">
        <v>227</v>
      </c>
      <c r="M20" s="1" t="s">
        <v>116</v>
      </c>
      <c r="N20" s="1" t="s">
        <v>153</v>
      </c>
      <c r="O20" s="31">
        <v>24</v>
      </c>
      <c r="P20" s="20">
        <v>26</v>
      </c>
      <c r="Q20" s="30">
        <v>-2</v>
      </c>
      <c r="R20" s="29" t="s">
        <v>99</v>
      </c>
      <c r="S20" s="28" t="s">
        <v>218</v>
      </c>
    </row>
    <row r="21" spans="1:19" ht="15.75" thickBot="1" x14ac:dyDescent="0.3">
      <c r="A21" s="27" t="s">
        <v>13</v>
      </c>
      <c r="B21" s="26">
        <v>9</v>
      </c>
      <c r="C21" s="26">
        <v>4</v>
      </c>
      <c r="D21" s="26">
        <v>4</v>
      </c>
      <c r="E21" s="24">
        <v>1</v>
      </c>
      <c r="F21" s="23">
        <v>9</v>
      </c>
      <c r="G21" s="24">
        <v>4</v>
      </c>
      <c r="H21" s="24">
        <v>4</v>
      </c>
      <c r="I21" s="24">
        <v>0</v>
      </c>
      <c r="J21" s="24">
        <v>1</v>
      </c>
      <c r="K21" s="22" t="s">
        <v>130</v>
      </c>
      <c r="L21" s="26" t="s">
        <v>123</v>
      </c>
      <c r="M21" s="26" t="s">
        <v>114</v>
      </c>
      <c r="N21" s="26" t="s">
        <v>138</v>
      </c>
      <c r="O21" s="25">
        <v>32</v>
      </c>
      <c r="P21" s="24">
        <v>33</v>
      </c>
      <c r="Q21" s="23">
        <v>-1</v>
      </c>
      <c r="R21" s="22" t="s">
        <v>107</v>
      </c>
      <c r="S21" s="21" t="s">
        <v>201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11</v>
      </c>
      <c r="C25" s="1">
        <v>6</v>
      </c>
      <c r="D25" s="1">
        <v>1</v>
      </c>
      <c r="E25" s="20">
        <v>4</v>
      </c>
      <c r="F25" s="30">
        <v>16</v>
      </c>
      <c r="G25" s="20">
        <v>6</v>
      </c>
      <c r="H25" s="20">
        <v>6</v>
      </c>
      <c r="I25" s="20">
        <v>0</v>
      </c>
      <c r="J25" s="20">
        <v>2</v>
      </c>
      <c r="K25" s="29" t="s">
        <v>142</v>
      </c>
      <c r="L25" s="1" t="s">
        <v>168</v>
      </c>
      <c r="M25" s="1" t="s">
        <v>118</v>
      </c>
      <c r="N25" s="1" t="s">
        <v>129</v>
      </c>
      <c r="O25" s="31">
        <v>41</v>
      </c>
      <c r="P25" s="20">
        <v>30</v>
      </c>
      <c r="Q25" s="30">
        <v>11</v>
      </c>
      <c r="R25" s="29" t="s">
        <v>99</v>
      </c>
      <c r="S25" s="28" t="s">
        <v>216</v>
      </c>
    </row>
    <row r="26" spans="1:19" x14ac:dyDescent="0.25">
      <c r="A26" s="32" t="s">
        <v>95</v>
      </c>
      <c r="B26" s="1">
        <v>11</v>
      </c>
      <c r="C26" s="1">
        <v>8</v>
      </c>
      <c r="D26" s="1">
        <v>3</v>
      </c>
      <c r="E26" s="20">
        <v>0</v>
      </c>
      <c r="F26" s="30">
        <v>16</v>
      </c>
      <c r="G26" s="20">
        <v>6</v>
      </c>
      <c r="H26" s="20">
        <v>8</v>
      </c>
      <c r="I26" s="20">
        <v>0</v>
      </c>
      <c r="J26" s="20">
        <v>0</v>
      </c>
      <c r="K26" s="29" t="s">
        <v>137</v>
      </c>
      <c r="L26" s="1" t="s">
        <v>175</v>
      </c>
      <c r="M26" s="1" t="s">
        <v>164</v>
      </c>
      <c r="N26" s="1" t="s">
        <v>203</v>
      </c>
      <c r="O26" s="31">
        <v>40</v>
      </c>
      <c r="P26" s="20">
        <v>30</v>
      </c>
      <c r="Q26" s="30">
        <v>10</v>
      </c>
      <c r="R26" s="29" t="s">
        <v>101</v>
      </c>
      <c r="S26" s="28" t="s">
        <v>219</v>
      </c>
    </row>
    <row r="27" spans="1:19" x14ac:dyDescent="0.25">
      <c r="A27" s="32" t="s">
        <v>0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6</v>
      </c>
      <c r="H27" s="20">
        <v>7</v>
      </c>
      <c r="I27" s="20">
        <v>0</v>
      </c>
      <c r="J27" s="20">
        <v>0</v>
      </c>
      <c r="K27" s="29" t="s">
        <v>134</v>
      </c>
      <c r="L27" s="1" t="s">
        <v>137</v>
      </c>
      <c r="M27" s="1" t="s">
        <v>103</v>
      </c>
      <c r="N27" s="1" t="s">
        <v>183</v>
      </c>
      <c r="O27" s="31">
        <v>34</v>
      </c>
      <c r="P27" s="20">
        <v>25</v>
      </c>
      <c r="Q27" s="30">
        <v>9</v>
      </c>
      <c r="R27" s="29" t="s">
        <v>99</v>
      </c>
      <c r="S27" s="28" t="s">
        <v>203</v>
      </c>
    </row>
    <row r="28" spans="1:19" x14ac:dyDescent="0.25">
      <c r="A28" s="32" t="s">
        <v>22</v>
      </c>
      <c r="B28" s="1">
        <v>10</v>
      </c>
      <c r="C28" s="1">
        <v>6</v>
      </c>
      <c r="D28" s="1">
        <v>3</v>
      </c>
      <c r="E28" s="20">
        <v>1</v>
      </c>
      <c r="F28" s="30">
        <v>13</v>
      </c>
      <c r="G28" s="20">
        <v>4</v>
      </c>
      <c r="H28" s="20">
        <v>5</v>
      </c>
      <c r="I28" s="20">
        <v>1</v>
      </c>
      <c r="J28" s="20">
        <v>0</v>
      </c>
      <c r="K28" s="29" t="s">
        <v>153</v>
      </c>
      <c r="L28" s="1" t="s">
        <v>120</v>
      </c>
      <c r="M28" s="1" t="s">
        <v>136</v>
      </c>
      <c r="N28" s="1" t="s">
        <v>192</v>
      </c>
      <c r="O28" s="31">
        <v>29</v>
      </c>
      <c r="P28" s="20">
        <v>30</v>
      </c>
      <c r="Q28" s="30">
        <v>-1</v>
      </c>
      <c r="R28" s="29" t="s">
        <v>109</v>
      </c>
      <c r="S28" s="28" t="s">
        <v>234</v>
      </c>
    </row>
    <row r="29" spans="1:19" x14ac:dyDescent="0.25">
      <c r="A29" s="32" t="s">
        <v>25</v>
      </c>
      <c r="B29" s="1">
        <v>10</v>
      </c>
      <c r="C29" s="1">
        <v>5</v>
      </c>
      <c r="D29" s="1">
        <v>3</v>
      </c>
      <c r="E29" s="20">
        <v>2</v>
      </c>
      <c r="F29" s="30">
        <v>12</v>
      </c>
      <c r="G29" s="20">
        <v>4</v>
      </c>
      <c r="H29" s="20">
        <v>5</v>
      </c>
      <c r="I29" s="20">
        <v>0</v>
      </c>
      <c r="J29" s="20">
        <v>1</v>
      </c>
      <c r="K29" s="29" t="s">
        <v>153</v>
      </c>
      <c r="L29" s="1" t="s">
        <v>126</v>
      </c>
      <c r="M29" s="1" t="s">
        <v>105</v>
      </c>
      <c r="N29" s="1" t="s">
        <v>152</v>
      </c>
      <c r="O29" s="31">
        <v>33</v>
      </c>
      <c r="P29" s="20">
        <v>26</v>
      </c>
      <c r="Q29" s="30">
        <v>7</v>
      </c>
      <c r="R29" s="29" t="s">
        <v>99</v>
      </c>
      <c r="S29" s="28" t="s">
        <v>233</v>
      </c>
    </row>
    <row r="30" spans="1:19" x14ac:dyDescent="0.25">
      <c r="A30" s="32" t="s">
        <v>15</v>
      </c>
      <c r="B30" s="1">
        <v>11</v>
      </c>
      <c r="C30" s="1">
        <v>4</v>
      </c>
      <c r="D30" s="1">
        <v>5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156</v>
      </c>
      <c r="L30" s="1" t="s">
        <v>123</v>
      </c>
      <c r="M30" s="1" t="s">
        <v>114</v>
      </c>
      <c r="N30" s="1" t="s">
        <v>138</v>
      </c>
      <c r="O30" s="31">
        <v>28</v>
      </c>
      <c r="P30" s="20">
        <v>37</v>
      </c>
      <c r="Q30" s="30">
        <v>-9</v>
      </c>
      <c r="R30" s="29" t="s">
        <v>107</v>
      </c>
      <c r="S30" s="28" t="s">
        <v>215</v>
      </c>
    </row>
    <row r="31" spans="1:19" x14ac:dyDescent="0.25">
      <c r="A31" s="32" t="s">
        <v>17</v>
      </c>
      <c r="B31" s="1">
        <v>11</v>
      </c>
      <c r="C31" s="1">
        <v>3</v>
      </c>
      <c r="D31" s="1">
        <v>5</v>
      </c>
      <c r="E31" s="20">
        <v>3</v>
      </c>
      <c r="F31" s="30">
        <v>9</v>
      </c>
      <c r="G31" s="20">
        <v>1</v>
      </c>
      <c r="H31" s="20">
        <v>2</v>
      </c>
      <c r="I31" s="20">
        <v>1</v>
      </c>
      <c r="J31" s="20">
        <v>0</v>
      </c>
      <c r="K31" s="29" t="s">
        <v>143</v>
      </c>
      <c r="L31" s="1" t="s">
        <v>138</v>
      </c>
      <c r="M31" s="1" t="s">
        <v>123</v>
      </c>
      <c r="N31" s="1" t="s">
        <v>144</v>
      </c>
      <c r="O31" s="31">
        <v>31</v>
      </c>
      <c r="P31" s="20">
        <v>43</v>
      </c>
      <c r="Q31" s="30">
        <v>-12</v>
      </c>
      <c r="R31" s="29" t="s">
        <v>133</v>
      </c>
      <c r="S31" s="28" t="s">
        <v>235</v>
      </c>
    </row>
    <row r="32" spans="1:19" ht="15.75" thickBot="1" x14ac:dyDescent="0.3">
      <c r="A32" s="32" t="s">
        <v>6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236</v>
      </c>
      <c r="L32" s="1" t="s">
        <v>119</v>
      </c>
      <c r="M32" s="1" t="s">
        <v>127</v>
      </c>
      <c r="N32" s="1" t="s">
        <v>156</v>
      </c>
      <c r="O32" s="31">
        <v>29</v>
      </c>
      <c r="P32" s="20">
        <v>44</v>
      </c>
      <c r="Q32" s="30">
        <v>-15</v>
      </c>
      <c r="R32" s="29" t="s">
        <v>159</v>
      </c>
      <c r="S32" s="28" t="s">
        <v>237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6</v>
      </c>
      <c r="D35" s="1">
        <v>1</v>
      </c>
      <c r="E35" s="20">
        <v>3</v>
      </c>
      <c r="F35" s="33">
        <v>15</v>
      </c>
      <c r="G35" s="20">
        <v>5</v>
      </c>
      <c r="H35" s="20">
        <v>6</v>
      </c>
      <c r="I35" s="20">
        <v>0</v>
      </c>
      <c r="J35" s="20">
        <v>1</v>
      </c>
      <c r="K35" s="29" t="s">
        <v>124</v>
      </c>
      <c r="L35" s="1" t="s">
        <v>168</v>
      </c>
      <c r="M35" s="1" t="s">
        <v>142</v>
      </c>
      <c r="N35" s="1" t="s">
        <v>142</v>
      </c>
      <c r="O35" s="31">
        <v>37</v>
      </c>
      <c r="P35" s="20">
        <v>28</v>
      </c>
      <c r="Q35" s="30">
        <v>9</v>
      </c>
      <c r="R35" s="29" t="s">
        <v>99</v>
      </c>
      <c r="S35" s="28" t="s">
        <v>241</v>
      </c>
    </row>
    <row r="36" spans="1:19" x14ac:dyDescent="0.25">
      <c r="A36" s="32" t="s">
        <v>18</v>
      </c>
      <c r="B36" s="1">
        <v>11</v>
      </c>
      <c r="C36" s="1">
        <v>5</v>
      </c>
      <c r="D36" s="1">
        <v>3</v>
      </c>
      <c r="E36" s="20">
        <v>3</v>
      </c>
      <c r="F36" s="30">
        <v>13</v>
      </c>
      <c r="G36" s="20">
        <v>1</v>
      </c>
      <c r="H36" s="20">
        <v>4</v>
      </c>
      <c r="I36" s="20">
        <v>1</v>
      </c>
      <c r="J36" s="20">
        <v>2</v>
      </c>
      <c r="K36" s="29" t="s">
        <v>114</v>
      </c>
      <c r="L36" s="1" t="s">
        <v>212</v>
      </c>
      <c r="M36" s="1" t="s">
        <v>105</v>
      </c>
      <c r="N36" s="1" t="s">
        <v>211</v>
      </c>
      <c r="O36" s="31">
        <v>33</v>
      </c>
      <c r="P36" s="20">
        <v>36</v>
      </c>
      <c r="Q36" s="30">
        <v>-3</v>
      </c>
      <c r="R36" s="29" t="s">
        <v>104</v>
      </c>
      <c r="S36" s="28" t="s">
        <v>239</v>
      </c>
    </row>
    <row r="37" spans="1:19" x14ac:dyDescent="0.25">
      <c r="A37" s="32" t="s">
        <v>7</v>
      </c>
      <c r="B37" s="1">
        <v>10</v>
      </c>
      <c r="C37" s="1">
        <v>5</v>
      </c>
      <c r="D37" s="1">
        <v>2</v>
      </c>
      <c r="E37" s="20">
        <v>3</v>
      </c>
      <c r="F37" s="30">
        <v>13</v>
      </c>
      <c r="G37" s="20">
        <v>3</v>
      </c>
      <c r="H37" s="20">
        <v>5</v>
      </c>
      <c r="I37" s="20">
        <v>0</v>
      </c>
      <c r="J37" s="20">
        <v>1</v>
      </c>
      <c r="K37" s="29" t="s">
        <v>124</v>
      </c>
      <c r="L37" s="1" t="s">
        <v>144</v>
      </c>
      <c r="M37" s="1" t="s">
        <v>110</v>
      </c>
      <c r="N37" s="1" t="s">
        <v>137</v>
      </c>
      <c r="O37" s="31">
        <v>28</v>
      </c>
      <c r="P37" s="20">
        <v>29</v>
      </c>
      <c r="Q37" s="30">
        <v>-1</v>
      </c>
      <c r="R37" s="29" t="s">
        <v>101</v>
      </c>
      <c r="S37" s="28" t="s">
        <v>239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4</v>
      </c>
      <c r="E38" s="20">
        <v>2</v>
      </c>
      <c r="F38" s="30">
        <v>12</v>
      </c>
      <c r="G38" s="20">
        <v>4</v>
      </c>
      <c r="H38" s="20">
        <v>5</v>
      </c>
      <c r="I38" s="20">
        <v>0</v>
      </c>
      <c r="J38" s="20">
        <v>1</v>
      </c>
      <c r="K38" s="29" t="s">
        <v>124</v>
      </c>
      <c r="L38" s="1" t="s">
        <v>172</v>
      </c>
      <c r="M38" s="1" t="s">
        <v>150</v>
      </c>
      <c r="N38" s="1" t="s">
        <v>140</v>
      </c>
      <c r="O38" s="31">
        <v>35</v>
      </c>
      <c r="P38" s="20">
        <v>35</v>
      </c>
      <c r="Q38" s="30">
        <v>0</v>
      </c>
      <c r="R38" s="29" t="s">
        <v>99</v>
      </c>
      <c r="S38" s="28" t="s">
        <v>225</v>
      </c>
    </row>
    <row r="39" spans="1:19" x14ac:dyDescent="0.25">
      <c r="A39" s="32" t="s">
        <v>31</v>
      </c>
      <c r="B39" s="1">
        <v>9</v>
      </c>
      <c r="C39" s="1">
        <v>5</v>
      </c>
      <c r="D39" s="1">
        <v>3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103</v>
      </c>
      <c r="L39" s="1" t="s">
        <v>192</v>
      </c>
      <c r="M39" s="1" t="s">
        <v>103</v>
      </c>
      <c r="N39" s="1" t="s">
        <v>126</v>
      </c>
      <c r="O39" s="31">
        <v>32</v>
      </c>
      <c r="P39" s="20">
        <v>31</v>
      </c>
      <c r="Q39" s="30">
        <v>1</v>
      </c>
      <c r="R39" s="29" t="s">
        <v>99</v>
      </c>
      <c r="S39" s="28" t="s">
        <v>217</v>
      </c>
    </row>
    <row r="40" spans="1:19" x14ac:dyDescent="0.25">
      <c r="A40" s="32" t="s">
        <v>3</v>
      </c>
      <c r="B40" s="1">
        <v>11</v>
      </c>
      <c r="C40" s="1">
        <v>5</v>
      </c>
      <c r="D40" s="1">
        <v>6</v>
      </c>
      <c r="E40" s="20">
        <v>0</v>
      </c>
      <c r="F40" s="30">
        <v>10</v>
      </c>
      <c r="G40" s="20">
        <v>2</v>
      </c>
      <c r="H40" s="20">
        <v>4</v>
      </c>
      <c r="I40" s="20">
        <v>1</v>
      </c>
      <c r="J40" s="20">
        <v>0</v>
      </c>
      <c r="K40" s="29" t="s">
        <v>125</v>
      </c>
      <c r="L40" s="1" t="s">
        <v>134</v>
      </c>
      <c r="M40" s="1" t="s">
        <v>112</v>
      </c>
      <c r="N40" s="1" t="s">
        <v>175</v>
      </c>
      <c r="O40" s="31">
        <v>29</v>
      </c>
      <c r="P40" s="20">
        <v>33</v>
      </c>
      <c r="Q40" s="30">
        <v>-4</v>
      </c>
      <c r="R40" s="29" t="s">
        <v>101</v>
      </c>
      <c r="S40" s="28" t="s">
        <v>200</v>
      </c>
    </row>
    <row r="41" spans="1:19" x14ac:dyDescent="0.25">
      <c r="A41" s="32" t="s">
        <v>8</v>
      </c>
      <c r="B41" s="1">
        <v>10</v>
      </c>
      <c r="C41" s="1">
        <v>2</v>
      </c>
      <c r="D41" s="1">
        <v>6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160</v>
      </c>
      <c r="L41" s="1" t="s">
        <v>125</v>
      </c>
      <c r="M41" s="1" t="s">
        <v>128</v>
      </c>
      <c r="N41" s="1" t="s">
        <v>143</v>
      </c>
      <c r="O41" s="31">
        <v>32</v>
      </c>
      <c r="P41" s="20">
        <v>46</v>
      </c>
      <c r="Q41" s="30">
        <v>-14</v>
      </c>
      <c r="R41" s="29" t="s">
        <v>101</v>
      </c>
      <c r="S41" s="28" t="s">
        <v>240</v>
      </c>
    </row>
    <row r="42" spans="1:19" ht="15.75" thickBot="1" x14ac:dyDescent="0.3">
      <c r="A42" s="27" t="s">
        <v>27</v>
      </c>
      <c r="B42" s="26">
        <v>11</v>
      </c>
      <c r="C42" s="26">
        <v>2</v>
      </c>
      <c r="D42" s="26">
        <v>8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158</v>
      </c>
      <c r="M42" s="26" t="s">
        <v>127</v>
      </c>
      <c r="N42" s="26" t="s">
        <v>196</v>
      </c>
      <c r="O42" s="25">
        <v>24</v>
      </c>
      <c r="P42" s="24">
        <v>39</v>
      </c>
      <c r="Q42" s="23">
        <v>-15</v>
      </c>
      <c r="R42" s="22" t="s">
        <v>101</v>
      </c>
      <c r="S42" s="21" t="s">
        <v>238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8ACC4AA-1921-4EFE-A10A-9D26748B4E5A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3D9-3FF4-44D1-9E83-18C71F9B86E1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11</v>
      </c>
      <c r="C4" s="40">
        <v>8</v>
      </c>
      <c r="D4" s="40">
        <v>3</v>
      </c>
      <c r="E4" s="38">
        <v>0</v>
      </c>
      <c r="F4" s="33">
        <v>16</v>
      </c>
      <c r="G4" s="39">
        <v>4</v>
      </c>
      <c r="H4" s="38">
        <v>8</v>
      </c>
      <c r="I4" s="38">
        <v>0</v>
      </c>
      <c r="J4" s="33">
        <v>0</v>
      </c>
      <c r="K4" s="37" t="s">
        <v>120</v>
      </c>
      <c r="L4" s="40" t="s">
        <v>164</v>
      </c>
      <c r="M4" s="40" t="s">
        <v>112</v>
      </c>
      <c r="N4" s="40" t="s">
        <v>119</v>
      </c>
      <c r="O4" s="39">
        <v>40</v>
      </c>
      <c r="P4" s="38">
        <v>33</v>
      </c>
      <c r="Q4" s="33">
        <v>7</v>
      </c>
      <c r="R4" s="37" t="s">
        <v>104</v>
      </c>
      <c r="S4" s="36" t="s">
        <v>219</v>
      </c>
    </row>
    <row r="5" spans="1:20" x14ac:dyDescent="0.25">
      <c r="A5" s="32" t="s">
        <v>21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162</v>
      </c>
      <c r="L5" s="1" t="s">
        <v>119</v>
      </c>
      <c r="M5" s="1" t="s">
        <v>149</v>
      </c>
      <c r="N5" s="1" t="s">
        <v>175</v>
      </c>
      <c r="O5" s="31">
        <v>35</v>
      </c>
      <c r="P5" s="20">
        <v>31</v>
      </c>
      <c r="Q5" s="30">
        <v>4</v>
      </c>
      <c r="R5" s="29" t="s">
        <v>104</v>
      </c>
      <c r="S5" s="28" t="s">
        <v>203</v>
      </c>
    </row>
    <row r="6" spans="1:20" x14ac:dyDescent="0.25">
      <c r="A6" s="32" t="s">
        <v>19</v>
      </c>
      <c r="B6" s="1">
        <v>11</v>
      </c>
      <c r="C6" s="1">
        <v>5</v>
      </c>
      <c r="D6" s="1">
        <v>5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1</v>
      </c>
      <c r="K6" s="29" t="s">
        <v>227</v>
      </c>
      <c r="L6" s="1" t="s">
        <v>132</v>
      </c>
      <c r="M6" s="1" t="s">
        <v>119</v>
      </c>
      <c r="N6" s="1" t="s">
        <v>170</v>
      </c>
      <c r="O6" s="31">
        <v>27</v>
      </c>
      <c r="P6" s="20">
        <v>31</v>
      </c>
      <c r="Q6" s="30">
        <v>-4</v>
      </c>
      <c r="R6" s="29" t="s">
        <v>101</v>
      </c>
      <c r="S6" s="28" t="s">
        <v>228</v>
      </c>
    </row>
    <row r="7" spans="1:20" x14ac:dyDescent="0.25">
      <c r="A7" s="32" t="s">
        <v>11</v>
      </c>
      <c r="B7" s="1">
        <v>11</v>
      </c>
      <c r="C7" s="1">
        <v>5</v>
      </c>
      <c r="D7" s="1">
        <v>5</v>
      </c>
      <c r="E7" s="20">
        <v>1</v>
      </c>
      <c r="F7" s="30">
        <v>11</v>
      </c>
      <c r="G7" s="31">
        <v>3</v>
      </c>
      <c r="H7" s="20">
        <v>4</v>
      </c>
      <c r="I7" s="20">
        <v>1</v>
      </c>
      <c r="J7" s="30">
        <v>0</v>
      </c>
      <c r="K7" s="29" t="s">
        <v>153</v>
      </c>
      <c r="L7" s="1" t="s">
        <v>125</v>
      </c>
      <c r="M7" s="1" t="s">
        <v>119</v>
      </c>
      <c r="N7" s="1" t="s">
        <v>175</v>
      </c>
      <c r="O7" s="31">
        <v>41</v>
      </c>
      <c r="P7" s="20">
        <v>44</v>
      </c>
      <c r="Q7" s="30">
        <v>-3</v>
      </c>
      <c r="R7" s="29" t="s">
        <v>101</v>
      </c>
      <c r="S7" s="28" t="s">
        <v>228</v>
      </c>
    </row>
    <row r="8" spans="1:20" x14ac:dyDescent="0.25">
      <c r="A8" s="32" t="s">
        <v>4</v>
      </c>
      <c r="B8" s="1">
        <v>11</v>
      </c>
      <c r="C8" s="1">
        <v>5</v>
      </c>
      <c r="D8" s="1">
        <v>5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229</v>
      </c>
      <c r="L8" s="1" t="s">
        <v>121</v>
      </c>
      <c r="M8" s="1" t="s">
        <v>125</v>
      </c>
      <c r="N8" s="1" t="s">
        <v>170</v>
      </c>
      <c r="O8" s="31">
        <v>38</v>
      </c>
      <c r="P8" s="20">
        <v>42</v>
      </c>
      <c r="Q8" s="30">
        <v>-4</v>
      </c>
      <c r="R8" s="29" t="s">
        <v>101</v>
      </c>
      <c r="S8" s="28" t="s">
        <v>228</v>
      </c>
    </row>
    <row r="9" spans="1:20" x14ac:dyDescent="0.25">
      <c r="A9" s="32" t="s">
        <v>29</v>
      </c>
      <c r="B9" s="1">
        <v>12</v>
      </c>
      <c r="C9" s="1">
        <v>5</v>
      </c>
      <c r="D9" s="1">
        <v>7</v>
      </c>
      <c r="E9" s="20">
        <v>0</v>
      </c>
      <c r="F9" s="30">
        <v>10</v>
      </c>
      <c r="G9" s="31">
        <v>4</v>
      </c>
      <c r="H9" s="20">
        <v>5</v>
      </c>
      <c r="I9" s="20">
        <v>0</v>
      </c>
      <c r="J9" s="30">
        <v>0</v>
      </c>
      <c r="K9" s="29" t="s">
        <v>175</v>
      </c>
      <c r="L9" s="1" t="s">
        <v>132</v>
      </c>
      <c r="M9" s="1" t="s">
        <v>127</v>
      </c>
      <c r="N9" s="1" t="s">
        <v>134</v>
      </c>
      <c r="O9" s="31">
        <v>39</v>
      </c>
      <c r="P9" s="20">
        <v>44</v>
      </c>
      <c r="Q9" s="30">
        <v>-5</v>
      </c>
      <c r="R9" s="29" t="s">
        <v>99</v>
      </c>
      <c r="S9" s="28" t="s">
        <v>224</v>
      </c>
    </row>
    <row r="10" spans="1:20" x14ac:dyDescent="0.25">
      <c r="A10" s="32" t="s">
        <v>28</v>
      </c>
      <c r="B10" s="1">
        <v>10</v>
      </c>
      <c r="C10" s="1">
        <v>4</v>
      </c>
      <c r="D10" s="1">
        <v>4</v>
      </c>
      <c r="E10" s="20">
        <v>2</v>
      </c>
      <c r="F10" s="30">
        <v>10</v>
      </c>
      <c r="G10" s="31">
        <v>4</v>
      </c>
      <c r="H10" s="20">
        <v>4</v>
      </c>
      <c r="I10" s="20">
        <v>0</v>
      </c>
      <c r="J10" s="30">
        <v>0</v>
      </c>
      <c r="K10" s="29" t="s">
        <v>192</v>
      </c>
      <c r="L10" s="1" t="s">
        <v>114</v>
      </c>
      <c r="M10" s="1" t="s">
        <v>192</v>
      </c>
      <c r="N10" s="1" t="s">
        <v>208</v>
      </c>
      <c r="O10" s="31">
        <v>30</v>
      </c>
      <c r="P10" s="20">
        <v>31</v>
      </c>
      <c r="Q10" s="30">
        <v>-1</v>
      </c>
      <c r="R10" s="29" t="s">
        <v>107</v>
      </c>
      <c r="S10" s="28" t="s">
        <v>218</v>
      </c>
    </row>
    <row r="11" spans="1:20" ht="15.75" thickBot="1" x14ac:dyDescent="0.3">
      <c r="A11" s="32" t="s">
        <v>5</v>
      </c>
      <c r="B11" s="1">
        <v>10</v>
      </c>
      <c r="C11" s="1">
        <v>4</v>
      </c>
      <c r="D11" s="1">
        <v>4</v>
      </c>
      <c r="E11" s="24">
        <v>2</v>
      </c>
      <c r="F11" s="23">
        <v>10</v>
      </c>
      <c r="G11" s="25">
        <v>3</v>
      </c>
      <c r="H11" s="24">
        <v>4</v>
      </c>
      <c r="I11" s="24">
        <v>0</v>
      </c>
      <c r="J11" s="23">
        <v>0</v>
      </c>
      <c r="K11" s="29" t="s">
        <v>125</v>
      </c>
      <c r="L11" s="1" t="s">
        <v>140</v>
      </c>
      <c r="M11" s="1" t="s">
        <v>122</v>
      </c>
      <c r="N11" s="1" t="s">
        <v>151</v>
      </c>
      <c r="O11" s="31">
        <v>29</v>
      </c>
      <c r="P11" s="20">
        <v>30</v>
      </c>
      <c r="Q11" s="30">
        <v>-1</v>
      </c>
      <c r="R11" s="29" t="s">
        <v>109</v>
      </c>
      <c r="S11" s="28" t="s">
        <v>218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8</v>
      </c>
      <c r="D14" s="1">
        <v>2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130</v>
      </c>
      <c r="M14" s="1" t="s">
        <v>103</v>
      </c>
      <c r="N14" s="1" t="s">
        <v>136</v>
      </c>
      <c r="O14" s="31">
        <v>39</v>
      </c>
      <c r="P14" s="20">
        <v>30</v>
      </c>
      <c r="Q14" s="30">
        <v>9</v>
      </c>
      <c r="R14" s="29" t="s">
        <v>101</v>
      </c>
      <c r="S14" s="28" t="s">
        <v>219</v>
      </c>
    </row>
    <row r="15" spans="1:20" x14ac:dyDescent="0.25">
      <c r="A15" s="32" t="s">
        <v>9</v>
      </c>
      <c r="B15" s="1">
        <v>11</v>
      </c>
      <c r="C15" s="1">
        <v>7</v>
      </c>
      <c r="D15" s="1">
        <v>2</v>
      </c>
      <c r="E15" s="20">
        <v>2</v>
      </c>
      <c r="F15" s="30">
        <v>16</v>
      </c>
      <c r="G15" s="20">
        <v>7</v>
      </c>
      <c r="H15" s="20">
        <v>7</v>
      </c>
      <c r="I15" s="20">
        <v>0</v>
      </c>
      <c r="J15" s="20">
        <v>2</v>
      </c>
      <c r="K15" s="29" t="s">
        <v>152</v>
      </c>
      <c r="L15" s="1" t="s">
        <v>227</v>
      </c>
      <c r="M15" s="1" t="s">
        <v>140</v>
      </c>
      <c r="N15" s="1" t="s">
        <v>168</v>
      </c>
      <c r="O15" s="31">
        <v>40</v>
      </c>
      <c r="P15" s="20">
        <v>30</v>
      </c>
      <c r="Q15" s="30">
        <v>10</v>
      </c>
      <c r="R15" s="29" t="s">
        <v>101</v>
      </c>
      <c r="S15" s="28" t="s">
        <v>231</v>
      </c>
    </row>
    <row r="16" spans="1:20" x14ac:dyDescent="0.25">
      <c r="A16" s="32" t="s">
        <v>26</v>
      </c>
      <c r="B16" s="1">
        <v>9</v>
      </c>
      <c r="C16" s="1">
        <v>6</v>
      </c>
      <c r="D16" s="1">
        <v>3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112</v>
      </c>
      <c r="L16" s="1" t="s">
        <v>149</v>
      </c>
      <c r="M16" s="1" t="s">
        <v>105</v>
      </c>
      <c r="N16" s="1" t="s">
        <v>105</v>
      </c>
      <c r="O16" s="31">
        <v>34</v>
      </c>
      <c r="P16" s="20">
        <v>28</v>
      </c>
      <c r="Q16" s="30">
        <v>6</v>
      </c>
      <c r="R16" s="29" t="s">
        <v>107</v>
      </c>
      <c r="S16" s="28" t="s">
        <v>185</v>
      </c>
    </row>
    <row r="17" spans="1:19" x14ac:dyDescent="0.25">
      <c r="A17" s="32" t="s">
        <v>23</v>
      </c>
      <c r="B17" s="1">
        <v>10</v>
      </c>
      <c r="C17" s="1">
        <v>6</v>
      </c>
      <c r="D17" s="1">
        <v>4</v>
      </c>
      <c r="E17" s="20">
        <v>0</v>
      </c>
      <c r="F17" s="30">
        <v>12</v>
      </c>
      <c r="G17" s="20">
        <v>3</v>
      </c>
      <c r="H17" s="20">
        <v>5</v>
      </c>
      <c r="I17" s="20">
        <v>1</v>
      </c>
      <c r="J17" s="20">
        <v>0</v>
      </c>
      <c r="K17" s="29" t="s">
        <v>125</v>
      </c>
      <c r="L17" s="1" t="s">
        <v>136</v>
      </c>
      <c r="M17" s="1" t="s">
        <v>116</v>
      </c>
      <c r="N17" s="1" t="s">
        <v>149</v>
      </c>
      <c r="O17" s="31">
        <v>35</v>
      </c>
      <c r="P17" s="20">
        <v>31</v>
      </c>
      <c r="Q17" s="30">
        <v>4</v>
      </c>
      <c r="R17" s="29" t="s">
        <v>109</v>
      </c>
      <c r="S17" s="28" t="s">
        <v>232</v>
      </c>
    </row>
    <row r="18" spans="1:19" x14ac:dyDescent="0.25">
      <c r="A18" s="32" t="s">
        <v>1</v>
      </c>
      <c r="B18" s="1">
        <v>10</v>
      </c>
      <c r="C18" s="1">
        <v>6</v>
      </c>
      <c r="D18" s="1">
        <v>4</v>
      </c>
      <c r="E18" s="20">
        <v>0</v>
      </c>
      <c r="F18" s="30">
        <v>12</v>
      </c>
      <c r="G18" s="20">
        <v>5</v>
      </c>
      <c r="H18" s="20">
        <v>6</v>
      </c>
      <c r="I18" s="20">
        <v>0</v>
      </c>
      <c r="J18" s="20">
        <v>0</v>
      </c>
      <c r="K18" s="29" t="s">
        <v>134</v>
      </c>
      <c r="L18" s="1" t="s">
        <v>120</v>
      </c>
      <c r="M18" s="1" t="s">
        <v>110</v>
      </c>
      <c r="N18" s="1" t="s">
        <v>149</v>
      </c>
      <c r="O18" s="31">
        <v>27</v>
      </c>
      <c r="P18" s="20">
        <v>22</v>
      </c>
      <c r="Q18" s="30">
        <v>5</v>
      </c>
      <c r="R18" s="29" t="s">
        <v>107</v>
      </c>
      <c r="S18" s="28" t="s">
        <v>232</v>
      </c>
    </row>
    <row r="19" spans="1:19" x14ac:dyDescent="0.25">
      <c r="A19" s="32" t="s">
        <v>10</v>
      </c>
      <c r="B19" s="1">
        <v>9</v>
      </c>
      <c r="C19" s="1">
        <v>5</v>
      </c>
      <c r="D19" s="1">
        <v>3</v>
      </c>
      <c r="E19" s="20">
        <v>1</v>
      </c>
      <c r="F19" s="30">
        <v>11</v>
      </c>
      <c r="G19" s="20">
        <v>0</v>
      </c>
      <c r="H19" s="20">
        <v>3</v>
      </c>
      <c r="I19" s="20">
        <v>2</v>
      </c>
      <c r="J19" s="20">
        <v>0</v>
      </c>
      <c r="K19" s="29" t="s">
        <v>162</v>
      </c>
      <c r="L19" s="1" t="s">
        <v>114</v>
      </c>
      <c r="M19" s="1" t="s">
        <v>115</v>
      </c>
      <c r="N19" s="1" t="s">
        <v>153</v>
      </c>
      <c r="O19" s="31">
        <v>26</v>
      </c>
      <c r="P19" s="20">
        <v>23</v>
      </c>
      <c r="Q19" s="30">
        <v>3</v>
      </c>
      <c r="R19" s="29" t="s">
        <v>104</v>
      </c>
      <c r="S19" s="28" t="s">
        <v>217</v>
      </c>
    </row>
    <row r="20" spans="1:19" x14ac:dyDescent="0.25">
      <c r="A20" s="32" t="s">
        <v>12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4</v>
      </c>
      <c r="H20" s="20">
        <v>4</v>
      </c>
      <c r="I20" s="20">
        <v>0</v>
      </c>
      <c r="J20" s="20">
        <v>0</v>
      </c>
      <c r="K20" s="29" t="s">
        <v>187</v>
      </c>
      <c r="L20" s="1" t="s">
        <v>227</v>
      </c>
      <c r="M20" s="1" t="s">
        <v>116</v>
      </c>
      <c r="N20" s="1" t="s">
        <v>153</v>
      </c>
      <c r="O20" s="31">
        <v>24</v>
      </c>
      <c r="P20" s="20">
        <v>26</v>
      </c>
      <c r="Q20" s="30">
        <v>-2</v>
      </c>
      <c r="R20" s="29" t="s">
        <v>99</v>
      </c>
      <c r="S20" s="28" t="s">
        <v>218</v>
      </c>
    </row>
    <row r="21" spans="1:19" ht="15.75" thickBot="1" x14ac:dyDescent="0.3">
      <c r="A21" s="27" t="s">
        <v>13</v>
      </c>
      <c r="B21" s="26">
        <v>9</v>
      </c>
      <c r="C21" s="26">
        <v>4</v>
      </c>
      <c r="D21" s="26">
        <v>4</v>
      </c>
      <c r="E21" s="24">
        <v>1</v>
      </c>
      <c r="F21" s="23">
        <v>9</v>
      </c>
      <c r="G21" s="24">
        <v>4</v>
      </c>
      <c r="H21" s="24">
        <v>4</v>
      </c>
      <c r="I21" s="24">
        <v>0</v>
      </c>
      <c r="J21" s="24">
        <v>1</v>
      </c>
      <c r="K21" s="22" t="s">
        <v>130</v>
      </c>
      <c r="L21" s="26" t="s">
        <v>123</v>
      </c>
      <c r="M21" s="26" t="s">
        <v>114</v>
      </c>
      <c r="N21" s="26" t="s">
        <v>138</v>
      </c>
      <c r="O21" s="25">
        <v>32</v>
      </c>
      <c r="P21" s="24">
        <v>33</v>
      </c>
      <c r="Q21" s="23">
        <v>-1</v>
      </c>
      <c r="R21" s="22" t="s">
        <v>107</v>
      </c>
      <c r="S21" s="21" t="s">
        <v>201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11</v>
      </c>
      <c r="C25" s="1">
        <v>6</v>
      </c>
      <c r="D25" s="1">
        <v>1</v>
      </c>
      <c r="E25" s="20">
        <v>4</v>
      </c>
      <c r="F25" s="30">
        <v>16</v>
      </c>
      <c r="G25" s="20">
        <v>6</v>
      </c>
      <c r="H25" s="20">
        <v>6</v>
      </c>
      <c r="I25" s="20">
        <v>0</v>
      </c>
      <c r="J25" s="20">
        <v>2</v>
      </c>
      <c r="K25" s="29" t="s">
        <v>142</v>
      </c>
      <c r="L25" s="1" t="s">
        <v>168</v>
      </c>
      <c r="M25" s="1" t="s">
        <v>118</v>
      </c>
      <c r="N25" s="1" t="s">
        <v>129</v>
      </c>
      <c r="O25" s="31">
        <v>41</v>
      </c>
      <c r="P25" s="20">
        <v>30</v>
      </c>
      <c r="Q25" s="30">
        <v>11</v>
      </c>
      <c r="R25" s="29" t="s">
        <v>99</v>
      </c>
      <c r="S25" s="28" t="s">
        <v>216</v>
      </c>
    </row>
    <row r="26" spans="1:19" x14ac:dyDescent="0.25">
      <c r="A26" s="32" t="s">
        <v>95</v>
      </c>
      <c r="B26" s="1">
        <v>11</v>
      </c>
      <c r="C26" s="1">
        <v>8</v>
      </c>
      <c r="D26" s="1">
        <v>3</v>
      </c>
      <c r="E26" s="20">
        <v>0</v>
      </c>
      <c r="F26" s="30">
        <v>16</v>
      </c>
      <c r="G26" s="20">
        <v>6</v>
      </c>
      <c r="H26" s="20">
        <v>8</v>
      </c>
      <c r="I26" s="20">
        <v>0</v>
      </c>
      <c r="J26" s="20">
        <v>0</v>
      </c>
      <c r="K26" s="29" t="s">
        <v>137</v>
      </c>
      <c r="L26" s="1" t="s">
        <v>175</v>
      </c>
      <c r="M26" s="1" t="s">
        <v>164</v>
      </c>
      <c r="N26" s="1" t="s">
        <v>203</v>
      </c>
      <c r="O26" s="31">
        <v>40</v>
      </c>
      <c r="P26" s="20">
        <v>30</v>
      </c>
      <c r="Q26" s="30">
        <v>10</v>
      </c>
      <c r="R26" s="29" t="s">
        <v>101</v>
      </c>
      <c r="S26" s="28" t="s">
        <v>219</v>
      </c>
    </row>
    <row r="27" spans="1:19" x14ac:dyDescent="0.25">
      <c r="A27" s="32" t="s">
        <v>0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6</v>
      </c>
      <c r="H27" s="20">
        <v>7</v>
      </c>
      <c r="I27" s="20">
        <v>0</v>
      </c>
      <c r="J27" s="20">
        <v>0</v>
      </c>
      <c r="K27" s="29" t="s">
        <v>134</v>
      </c>
      <c r="L27" s="1" t="s">
        <v>137</v>
      </c>
      <c r="M27" s="1" t="s">
        <v>103</v>
      </c>
      <c r="N27" s="1" t="s">
        <v>183</v>
      </c>
      <c r="O27" s="31">
        <v>34</v>
      </c>
      <c r="P27" s="20">
        <v>25</v>
      </c>
      <c r="Q27" s="30">
        <v>9</v>
      </c>
      <c r="R27" s="29" t="s">
        <v>99</v>
      </c>
      <c r="S27" s="28" t="s">
        <v>203</v>
      </c>
    </row>
    <row r="28" spans="1:19" x14ac:dyDescent="0.25">
      <c r="A28" s="32" t="s">
        <v>22</v>
      </c>
      <c r="B28" s="1">
        <v>10</v>
      </c>
      <c r="C28" s="1">
        <v>6</v>
      </c>
      <c r="D28" s="1">
        <v>3</v>
      </c>
      <c r="E28" s="20">
        <v>1</v>
      </c>
      <c r="F28" s="30">
        <v>13</v>
      </c>
      <c r="G28" s="20">
        <v>4</v>
      </c>
      <c r="H28" s="20">
        <v>5</v>
      </c>
      <c r="I28" s="20">
        <v>1</v>
      </c>
      <c r="J28" s="20">
        <v>0</v>
      </c>
      <c r="K28" s="29" t="s">
        <v>153</v>
      </c>
      <c r="L28" s="1" t="s">
        <v>120</v>
      </c>
      <c r="M28" s="1" t="s">
        <v>136</v>
      </c>
      <c r="N28" s="1" t="s">
        <v>192</v>
      </c>
      <c r="O28" s="31">
        <v>29</v>
      </c>
      <c r="P28" s="20">
        <v>30</v>
      </c>
      <c r="Q28" s="30">
        <v>-1</v>
      </c>
      <c r="R28" s="29" t="s">
        <v>109</v>
      </c>
      <c r="S28" s="28" t="s">
        <v>234</v>
      </c>
    </row>
    <row r="29" spans="1:19" x14ac:dyDescent="0.25">
      <c r="A29" s="32" t="s">
        <v>25</v>
      </c>
      <c r="B29" s="1">
        <v>10</v>
      </c>
      <c r="C29" s="1">
        <v>5</v>
      </c>
      <c r="D29" s="1">
        <v>3</v>
      </c>
      <c r="E29" s="20">
        <v>2</v>
      </c>
      <c r="F29" s="30">
        <v>12</v>
      </c>
      <c r="G29" s="20">
        <v>4</v>
      </c>
      <c r="H29" s="20">
        <v>5</v>
      </c>
      <c r="I29" s="20">
        <v>0</v>
      </c>
      <c r="J29" s="20">
        <v>1</v>
      </c>
      <c r="K29" s="29" t="s">
        <v>153</v>
      </c>
      <c r="L29" s="1" t="s">
        <v>126</v>
      </c>
      <c r="M29" s="1" t="s">
        <v>105</v>
      </c>
      <c r="N29" s="1" t="s">
        <v>152</v>
      </c>
      <c r="O29" s="31">
        <v>33</v>
      </c>
      <c r="P29" s="20">
        <v>26</v>
      </c>
      <c r="Q29" s="30">
        <v>7</v>
      </c>
      <c r="R29" s="29" t="s">
        <v>99</v>
      </c>
      <c r="S29" s="28" t="s">
        <v>233</v>
      </c>
    </row>
    <row r="30" spans="1:19" x14ac:dyDescent="0.25">
      <c r="A30" s="32" t="s">
        <v>15</v>
      </c>
      <c r="B30" s="1">
        <v>11</v>
      </c>
      <c r="C30" s="1">
        <v>4</v>
      </c>
      <c r="D30" s="1">
        <v>5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156</v>
      </c>
      <c r="L30" s="1" t="s">
        <v>123</v>
      </c>
      <c r="M30" s="1" t="s">
        <v>114</v>
      </c>
      <c r="N30" s="1" t="s">
        <v>138</v>
      </c>
      <c r="O30" s="31">
        <v>28</v>
      </c>
      <c r="P30" s="20">
        <v>37</v>
      </c>
      <c r="Q30" s="30">
        <v>-9</v>
      </c>
      <c r="R30" s="29" t="s">
        <v>107</v>
      </c>
      <c r="S30" s="28" t="s">
        <v>215</v>
      </c>
    </row>
    <row r="31" spans="1:19" x14ac:dyDescent="0.25">
      <c r="A31" s="32" t="s">
        <v>17</v>
      </c>
      <c r="B31" s="1">
        <v>11</v>
      </c>
      <c r="C31" s="1">
        <v>3</v>
      </c>
      <c r="D31" s="1">
        <v>5</v>
      </c>
      <c r="E31" s="20">
        <v>3</v>
      </c>
      <c r="F31" s="30">
        <v>9</v>
      </c>
      <c r="G31" s="20">
        <v>1</v>
      </c>
      <c r="H31" s="20">
        <v>2</v>
      </c>
      <c r="I31" s="20">
        <v>1</v>
      </c>
      <c r="J31" s="20">
        <v>0</v>
      </c>
      <c r="K31" s="29" t="s">
        <v>143</v>
      </c>
      <c r="L31" s="1" t="s">
        <v>138</v>
      </c>
      <c r="M31" s="1" t="s">
        <v>123</v>
      </c>
      <c r="N31" s="1" t="s">
        <v>144</v>
      </c>
      <c r="O31" s="31">
        <v>31</v>
      </c>
      <c r="P31" s="20">
        <v>43</v>
      </c>
      <c r="Q31" s="30">
        <v>-12</v>
      </c>
      <c r="R31" s="29" t="s">
        <v>133</v>
      </c>
      <c r="S31" s="28" t="s">
        <v>235</v>
      </c>
    </row>
    <row r="32" spans="1:19" ht="15.75" thickBot="1" x14ac:dyDescent="0.3">
      <c r="A32" s="32" t="s">
        <v>6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236</v>
      </c>
      <c r="L32" s="1" t="s">
        <v>119</v>
      </c>
      <c r="M32" s="1" t="s">
        <v>127</v>
      </c>
      <c r="N32" s="1" t="s">
        <v>156</v>
      </c>
      <c r="O32" s="31">
        <v>29</v>
      </c>
      <c r="P32" s="20">
        <v>44</v>
      </c>
      <c r="Q32" s="30">
        <v>-15</v>
      </c>
      <c r="R32" s="29" t="s">
        <v>159</v>
      </c>
      <c r="S32" s="28" t="s">
        <v>237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6</v>
      </c>
      <c r="D35" s="1">
        <v>1</v>
      </c>
      <c r="E35" s="20">
        <v>3</v>
      </c>
      <c r="F35" s="33">
        <v>15</v>
      </c>
      <c r="G35" s="20">
        <v>5</v>
      </c>
      <c r="H35" s="20">
        <v>6</v>
      </c>
      <c r="I35" s="20">
        <v>0</v>
      </c>
      <c r="J35" s="20">
        <v>1</v>
      </c>
      <c r="K35" s="29" t="s">
        <v>124</v>
      </c>
      <c r="L35" s="1" t="s">
        <v>168</v>
      </c>
      <c r="M35" s="1" t="s">
        <v>142</v>
      </c>
      <c r="N35" s="1" t="s">
        <v>142</v>
      </c>
      <c r="O35" s="31">
        <v>37</v>
      </c>
      <c r="P35" s="20">
        <v>28</v>
      </c>
      <c r="Q35" s="30">
        <v>9</v>
      </c>
      <c r="R35" s="29" t="s">
        <v>99</v>
      </c>
      <c r="S35" s="28" t="s">
        <v>241</v>
      </c>
    </row>
    <row r="36" spans="1:19" x14ac:dyDescent="0.25">
      <c r="A36" s="32" t="s">
        <v>18</v>
      </c>
      <c r="B36" s="1">
        <v>11</v>
      </c>
      <c r="C36" s="1">
        <v>5</v>
      </c>
      <c r="D36" s="1">
        <v>3</v>
      </c>
      <c r="E36" s="20">
        <v>3</v>
      </c>
      <c r="F36" s="30">
        <v>13</v>
      </c>
      <c r="G36" s="20">
        <v>1</v>
      </c>
      <c r="H36" s="20">
        <v>4</v>
      </c>
      <c r="I36" s="20">
        <v>1</v>
      </c>
      <c r="J36" s="20">
        <v>2</v>
      </c>
      <c r="K36" s="29" t="s">
        <v>114</v>
      </c>
      <c r="L36" s="1" t="s">
        <v>212</v>
      </c>
      <c r="M36" s="1" t="s">
        <v>105</v>
      </c>
      <c r="N36" s="1" t="s">
        <v>211</v>
      </c>
      <c r="O36" s="31">
        <v>33</v>
      </c>
      <c r="P36" s="20">
        <v>36</v>
      </c>
      <c r="Q36" s="30">
        <v>-3</v>
      </c>
      <c r="R36" s="29" t="s">
        <v>104</v>
      </c>
      <c r="S36" s="28" t="s">
        <v>239</v>
      </c>
    </row>
    <row r="37" spans="1:19" x14ac:dyDescent="0.25">
      <c r="A37" s="32" t="s">
        <v>7</v>
      </c>
      <c r="B37" s="1">
        <v>10</v>
      </c>
      <c r="C37" s="1">
        <v>5</v>
      </c>
      <c r="D37" s="1">
        <v>2</v>
      </c>
      <c r="E37" s="20">
        <v>3</v>
      </c>
      <c r="F37" s="30">
        <v>13</v>
      </c>
      <c r="G37" s="20">
        <v>3</v>
      </c>
      <c r="H37" s="20">
        <v>5</v>
      </c>
      <c r="I37" s="20">
        <v>0</v>
      </c>
      <c r="J37" s="20">
        <v>1</v>
      </c>
      <c r="K37" s="29" t="s">
        <v>124</v>
      </c>
      <c r="L37" s="1" t="s">
        <v>144</v>
      </c>
      <c r="M37" s="1" t="s">
        <v>110</v>
      </c>
      <c r="N37" s="1" t="s">
        <v>137</v>
      </c>
      <c r="O37" s="31">
        <v>28</v>
      </c>
      <c r="P37" s="20">
        <v>29</v>
      </c>
      <c r="Q37" s="30">
        <v>-1</v>
      </c>
      <c r="R37" s="29" t="s">
        <v>101</v>
      </c>
      <c r="S37" s="28" t="s">
        <v>239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4</v>
      </c>
      <c r="E38" s="20">
        <v>2</v>
      </c>
      <c r="F38" s="30">
        <v>12</v>
      </c>
      <c r="G38" s="20">
        <v>4</v>
      </c>
      <c r="H38" s="20">
        <v>5</v>
      </c>
      <c r="I38" s="20">
        <v>0</v>
      </c>
      <c r="J38" s="20">
        <v>1</v>
      </c>
      <c r="K38" s="29" t="s">
        <v>124</v>
      </c>
      <c r="L38" s="1" t="s">
        <v>172</v>
      </c>
      <c r="M38" s="1" t="s">
        <v>150</v>
      </c>
      <c r="N38" s="1" t="s">
        <v>140</v>
      </c>
      <c r="O38" s="31">
        <v>35</v>
      </c>
      <c r="P38" s="20">
        <v>35</v>
      </c>
      <c r="Q38" s="30">
        <v>0</v>
      </c>
      <c r="R38" s="29" t="s">
        <v>99</v>
      </c>
      <c r="S38" s="28" t="s">
        <v>225</v>
      </c>
    </row>
    <row r="39" spans="1:19" x14ac:dyDescent="0.25">
      <c r="A39" s="32" t="s">
        <v>31</v>
      </c>
      <c r="B39" s="1">
        <v>9</v>
      </c>
      <c r="C39" s="1">
        <v>5</v>
      </c>
      <c r="D39" s="1">
        <v>3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103</v>
      </c>
      <c r="L39" s="1" t="s">
        <v>192</v>
      </c>
      <c r="M39" s="1" t="s">
        <v>103</v>
      </c>
      <c r="N39" s="1" t="s">
        <v>126</v>
      </c>
      <c r="O39" s="31">
        <v>32</v>
      </c>
      <c r="P39" s="20">
        <v>31</v>
      </c>
      <c r="Q39" s="30">
        <v>1</v>
      </c>
      <c r="R39" s="29" t="s">
        <v>99</v>
      </c>
      <c r="S39" s="28" t="s">
        <v>217</v>
      </c>
    </row>
    <row r="40" spans="1:19" x14ac:dyDescent="0.25">
      <c r="A40" s="32" t="s">
        <v>3</v>
      </c>
      <c r="B40" s="1">
        <v>11</v>
      </c>
      <c r="C40" s="1">
        <v>5</v>
      </c>
      <c r="D40" s="1">
        <v>6</v>
      </c>
      <c r="E40" s="20">
        <v>0</v>
      </c>
      <c r="F40" s="30">
        <v>10</v>
      </c>
      <c r="G40" s="20">
        <v>2</v>
      </c>
      <c r="H40" s="20">
        <v>4</v>
      </c>
      <c r="I40" s="20">
        <v>1</v>
      </c>
      <c r="J40" s="20">
        <v>0</v>
      </c>
      <c r="K40" s="29" t="s">
        <v>125</v>
      </c>
      <c r="L40" s="1" t="s">
        <v>134</v>
      </c>
      <c r="M40" s="1" t="s">
        <v>112</v>
      </c>
      <c r="N40" s="1" t="s">
        <v>175</v>
      </c>
      <c r="O40" s="31">
        <v>29</v>
      </c>
      <c r="P40" s="20">
        <v>33</v>
      </c>
      <c r="Q40" s="30">
        <v>-4</v>
      </c>
      <c r="R40" s="29" t="s">
        <v>101</v>
      </c>
      <c r="S40" s="28" t="s">
        <v>200</v>
      </c>
    </row>
    <row r="41" spans="1:19" x14ac:dyDescent="0.25">
      <c r="A41" s="32" t="s">
        <v>8</v>
      </c>
      <c r="B41" s="1">
        <v>10</v>
      </c>
      <c r="C41" s="1">
        <v>2</v>
      </c>
      <c r="D41" s="1">
        <v>6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160</v>
      </c>
      <c r="L41" s="1" t="s">
        <v>125</v>
      </c>
      <c r="M41" s="1" t="s">
        <v>128</v>
      </c>
      <c r="N41" s="1" t="s">
        <v>143</v>
      </c>
      <c r="O41" s="31">
        <v>32</v>
      </c>
      <c r="P41" s="20">
        <v>46</v>
      </c>
      <c r="Q41" s="30">
        <v>-14</v>
      </c>
      <c r="R41" s="29" t="s">
        <v>101</v>
      </c>
      <c r="S41" s="28" t="s">
        <v>240</v>
      </c>
    </row>
    <row r="42" spans="1:19" ht="15.75" thickBot="1" x14ac:dyDescent="0.3">
      <c r="A42" s="27" t="s">
        <v>27</v>
      </c>
      <c r="B42" s="26">
        <v>11</v>
      </c>
      <c r="C42" s="26">
        <v>2</v>
      </c>
      <c r="D42" s="26">
        <v>8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158</v>
      </c>
      <c r="M42" s="26" t="s">
        <v>127</v>
      </c>
      <c r="N42" s="26" t="s">
        <v>196</v>
      </c>
      <c r="O42" s="25">
        <v>24</v>
      </c>
      <c r="P42" s="24">
        <v>39</v>
      </c>
      <c r="Q42" s="23">
        <v>-15</v>
      </c>
      <c r="R42" s="22" t="s">
        <v>101</v>
      </c>
      <c r="S42" s="21" t="s">
        <v>238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89478E0-DEE1-4D67-B71D-80CD7547CCC4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390A-70DB-4C29-80AD-4F326AF0FF2E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11</v>
      </c>
      <c r="C4" s="40">
        <v>8</v>
      </c>
      <c r="D4" s="40">
        <v>3</v>
      </c>
      <c r="E4" s="38">
        <v>0</v>
      </c>
      <c r="F4" s="33">
        <v>16</v>
      </c>
      <c r="G4" s="39">
        <v>5</v>
      </c>
      <c r="H4" s="38">
        <v>7</v>
      </c>
      <c r="I4" s="38">
        <v>1</v>
      </c>
      <c r="J4" s="33">
        <v>0</v>
      </c>
      <c r="K4" s="37" t="s">
        <v>162</v>
      </c>
      <c r="L4" s="40" t="s">
        <v>130</v>
      </c>
      <c r="M4" s="40" t="s">
        <v>149</v>
      </c>
      <c r="N4" s="40" t="s">
        <v>175</v>
      </c>
      <c r="O4" s="39">
        <v>39</v>
      </c>
      <c r="P4" s="38">
        <v>34</v>
      </c>
      <c r="Q4" s="33">
        <v>5</v>
      </c>
      <c r="R4" s="37" t="s">
        <v>109</v>
      </c>
      <c r="S4" s="36" t="s">
        <v>219</v>
      </c>
    </row>
    <row r="5" spans="1:20" x14ac:dyDescent="0.25">
      <c r="A5" s="32" t="s">
        <v>16</v>
      </c>
      <c r="B5" s="1">
        <v>11</v>
      </c>
      <c r="C5" s="1">
        <v>8</v>
      </c>
      <c r="D5" s="1">
        <v>3</v>
      </c>
      <c r="E5" s="20">
        <v>0</v>
      </c>
      <c r="F5" s="30">
        <v>16</v>
      </c>
      <c r="G5" s="31">
        <v>4</v>
      </c>
      <c r="H5" s="20">
        <v>8</v>
      </c>
      <c r="I5" s="20">
        <v>0</v>
      </c>
      <c r="J5" s="30">
        <v>0</v>
      </c>
      <c r="K5" s="29" t="s">
        <v>120</v>
      </c>
      <c r="L5" s="1" t="s">
        <v>164</v>
      </c>
      <c r="M5" s="1" t="s">
        <v>112</v>
      </c>
      <c r="N5" s="1" t="s">
        <v>119</v>
      </c>
      <c r="O5" s="31">
        <v>40</v>
      </c>
      <c r="P5" s="20">
        <v>33</v>
      </c>
      <c r="Q5" s="30">
        <v>7</v>
      </c>
      <c r="R5" s="29" t="s">
        <v>104</v>
      </c>
      <c r="S5" s="28" t="s">
        <v>219</v>
      </c>
    </row>
    <row r="6" spans="1:20" x14ac:dyDescent="0.25">
      <c r="A6" s="32" t="s">
        <v>11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2</v>
      </c>
      <c r="H6" s="20">
        <v>4</v>
      </c>
      <c r="I6" s="20">
        <v>2</v>
      </c>
      <c r="J6" s="30">
        <v>0</v>
      </c>
      <c r="K6" s="29" t="s">
        <v>192</v>
      </c>
      <c r="L6" s="1" t="s">
        <v>125</v>
      </c>
      <c r="M6" s="1" t="s">
        <v>119</v>
      </c>
      <c r="N6" s="1" t="s">
        <v>175</v>
      </c>
      <c r="O6" s="31">
        <v>45</v>
      </c>
      <c r="P6" s="20">
        <v>47</v>
      </c>
      <c r="Q6" s="30">
        <v>-2</v>
      </c>
      <c r="R6" s="29" t="s">
        <v>99</v>
      </c>
      <c r="S6" s="28" t="s">
        <v>225</v>
      </c>
    </row>
    <row r="7" spans="1:20" x14ac:dyDescent="0.25">
      <c r="A7" s="32" t="s">
        <v>29</v>
      </c>
      <c r="B7" s="1">
        <v>13</v>
      </c>
      <c r="C7" s="1">
        <v>6</v>
      </c>
      <c r="D7" s="1">
        <v>7</v>
      </c>
      <c r="E7" s="20">
        <v>0</v>
      </c>
      <c r="F7" s="30">
        <v>12</v>
      </c>
      <c r="G7" s="31">
        <v>4</v>
      </c>
      <c r="H7" s="20">
        <v>6</v>
      </c>
      <c r="I7" s="20">
        <v>0</v>
      </c>
      <c r="J7" s="30">
        <v>0</v>
      </c>
      <c r="K7" s="29" t="s">
        <v>183</v>
      </c>
      <c r="L7" s="1" t="s">
        <v>132</v>
      </c>
      <c r="M7" s="1" t="s">
        <v>125</v>
      </c>
      <c r="N7" s="1" t="s">
        <v>175</v>
      </c>
      <c r="O7" s="31">
        <v>43</v>
      </c>
      <c r="P7" s="20">
        <v>47</v>
      </c>
      <c r="Q7" s="30">
        <v>-4</v>
      </c>
      <c r="R7" s="29" t="s">
        <v>104</v>
      </c>
      <c r="S7" s="28" t="s">
        <v>224</v>
      </c>
    </row>
    <row r="8" spans="1:20" x14ac:dyDescent="0.25">
      <c r="A8" s="32" t="s">
        <v>5</v>
      </c>
      <c r="B8" s="1">
        <v>11</v>
      </c>
      <c r="C8" s="1">
        <v>5</v>
      </c>
      <c r="D8" s="1">
        <v>4</v>
      </c>
      <c r="E8" s="20">
        <v>2</v>
      </c>
      <c r="F8" s="30">
        <v>12</v>
      </c>
      <c r="G8" s="31">
        <v>3</v>
      </c>
      <c r="H8" s="20">
        <v>5</v>
      </c>
      <c r="I8" s="20">
        <v>0</v>
      </c>
      <c r="J8" s="30">
        <v>0</v>
      </c>
      <c r="K8" s="29" t="s">
        <v>134</v>
      </c>
      <c r="L8" s="1" t="s">
        <v>140</v>
      </c>
      <c r="M8" s="1" t="s">
        <v>122</v>
      </c>
      <c r="N8" s="1" t="s">
        <v>151</v>
      </c>
      <c r="O8" s="31">
        <v>31</v>
      </c>
      <c r="P8" s="20">
        <v>31</v>
      </c>
      <c r="Q8" s="30">
        <v>0</v>
      </c>
      <c r="R8" s="29" t="s">
        <v>135</v>
      </c>
      <c r="S8" s="28" t="s">
        <v>233</v>
      </c>
    </row>
    <row r="9" spans="1:20" x14ac:dyDescent="0.25">
      <c r="A9" s="32" t="s">
        <v>28</v>
      </c>
      <c r="B9" s="1">
        <v>11</v>
      </c>
      <c r="C9" s="1">
        <v>4</v>
      </c>
      <c r="D9" s="1">
        <v>4</v>
      </c>
      <c r="E9" s="20">
        <v>3</v>
      </c>
      <c r="F9" s="30">
        <v>11</v>
      </c>
      <c r="G9" s="31">
        <v>4</v>
      </c>
      <c r="H9" s="20">
        <v>4</v>
      </c>
      <c r="I9" s="20">
        <v>0</v>
      </c>
      <c r="J9" s="30">
        <v>0</v>
      </c>
      <c r="K9" s="29" t="s">
        <v>192</v>
      </c>
      <c r="L9" s="1" t="s">
        <v>145</v>
      </c>
      <c r="M9" s="1" t="s">
        <v>189</v>
      </c>
      <c r="N9" s="1" t="s">
        <v>222</v>
      </c>
      <c r="O9" s="31">
        <v>33</v>
      </c>
      <c r="P9" s="20">
        <v>35</v>
      </c>
      <c r="Q9" s="30">
        <v>-2</v>
      </c>
      <c r="R9" s="29" t="s">
        <v>113</v>
      </c>
      <c r="S9" s="28" t="s">
        <v>222</v>
      </c>
    </row>
    <row r="10" spans="1:20" x14ac:dyDescent="0.25">
      <c r="A10" s="32" t="s">
        <v>19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1</v>
      </c>
      <c r="K10" s="29" t="s">
        <v>227</v>
      </c>
      <c r="L10" s="1" t="s">
        <v>132</v>
      </c>
      <c r="M10" s="1" t="s">
        <v>119</v>
      </c>
      <c r="N10" s="1" t="s">
        <v>170</v>
      </c>
      <c r="O10" s="31">
        <v>27</v>
      </c>
      <c r="P10" s="20">
        <v>31</v>
      </c>
      <c r="Q10" s="30">
        <v>-4</v>
      </c>
      <c r="R10" s="29" t="s">
        <v>101</v>
      </c>
      <c r="S10" s="28" t="s">
        <v>228</v>
      </c>
    </row>
    <row r="11" spans="1:20" ht="15.75" thickBot="1" x14ac:dyDescent="0.3">
      <c r="A11" s="32" t="s">
        <v>4</v>
      </c>
      <c r="B11" s="1">
        <v>11</v>
      </c>
      <c r="C11" s="1">
        <v>5</v>
      </c>
      <c r="D11" s="1">
        <v>5</v>
      </c>
      <c r="E11" s="24">
        <v>1</v>
      </c>
      <c r="F11" s="23">
        <v>11</v>
      </c>
      <c r="G11" s="25">
        <v>3</v>
      </c>
      <c r="H11" s="24">
        <v>5</v>
      </c>
      <c r="I11" s="24">
        <v>0</v>
      </c>
      <c r="J11" s="23">
        <v>0</v>
      </c>
      <c r="K11" s="29" t="s">
        <v>229</v>
      </c>
      <c r="L11" s="1" t="s">
        <v>121</v>
      </c>
      <c r="M11" s="1" t="s">
        <v>125</v>
      </c>
      <c r="N11" s="1" t="s">
        <v>170</v>
      </c>
      <c r="O11" s="31">
        <v>38</v>
      </c>
      <c r="P11" s="20">
        <v>42</v>
      </c>
      <c r="Q11" s="30">
        <v>-4</v>
      </c>
      <c r="R11" s="29" t="s">
        <v>101</v>
      </c>
      <c r="S11" s="28" t="s">
        <v>228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12</v>
      </c>
      <c r="C14" s="1">
        <v>8</v>
      </c>
      <c r="D14" s="1">
        <v>2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2</v>
      </c>
      <c r="K14" s="29" t="s">
        <v>152</v>
      </c>
      <c r="L14" s="1" t="s">
        <v>242</v>
      </c>
      <c r="M14" s="1" t="s">
        <v>140</v>
      </c>
      <c r="N14" s="1" t="s">
        <v>168</v>
      </c>
      <c r="O14" s="31">
        <v>44</v>
      </c>
      <c r="P14" s="20">
        <v>31</v>
      </c>
      <c r="Q14" s="30">
        <v>13</v>
      </c>
      <c r="R14" s="29" t="s">
        <v>99</v>
      </c>
      <c r="S14" s="28" t="s">
        <v>231</v>
      </c>
    </row>
    <row r="15" spans="1:20" x14ac:dyDescent="0.25">
      <c r="A15" s="32" t="s">
        <v>14</v>
      </c>
      <c r="B15" s="1">
        <v>11</v>
      </c>
      <c r="C15" s="1">
        <v>8</v>
      </c>
      <c r="D15" s="1">
        <v>3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155</v>
      </c>
      <c r="L15" s="1" t="s">
        <v>134</v>
      </c>
      <c r="M15" s="1" t="s">
        <v>103</v>
      </c>
      <c r="N15" s="1" t="s">
        <v>136</v>
      </c>
      <c r="O15" s="31">
        <v>41</v>
      </c>
      <c r="P15" s="20">
        <v>35</v>
      </c>
      <c r="Q15" s="30">
        <v>6</v>
      </c>
      <c r="R15" s="29" t="s">
        <v>107</v>
      </c>
      <c r="S15" s="28" t="s">
        <v>219</v>
      </c>
    </row>
    <row r="16" spans="1:20" x14ac:dyDescent="0.25">
      <c r="A16" s="32" t="s">
        <v>26</v>
      </c>
      <c r="B16" s="1">
        <v>10</v>
      </c>
      <c r="C16" s="1">
        <v>7</v>
      </c>
      <c r="D16" s="1">
        <v>3</v>
      </c>
      <c r="E16" s="20">
        <v>0</v>
      </c>
      <c r="F16" s="30">
        <v>14</v>
      </c>
      <c r="G16" s="20">
        <v>3</v>
      </c>
      <c r="H16" s="20">
        <v>6</v>
      </c>
      <c r="I16" s="20">
        <v>1</v>
      </c>
      <c r="J16" s="20">
        <v>0</v>
      </c>
      <c r="K16" s="29" t="s">
        <v>120</v>
      </c>
      <c r="L16" s="1" t="s">
        <v>149</v>
      </c>
      <c r="M16" s="1" t="s">
        <v>110</v>
      </c>
      <c r="N16" s="1" t="s">
        <v>110</v>
      </c>
      <c r="O16" s="31">
        <v>40</v>
      </c>
      <c r="P16" s="20">
        <v>30</v>
      </c>
      <c r="Q16" s="30">
        <v>10</v>
      </c>
      <c r="R16" s="29" t="s">
        <v>99</v>
      </c>
      <c r="S16" s="28" t="s">
        <v>203</v>
      </c>
    </row>
    <row r="17" spans="1:19" x14ac:dyDescent="0.25">
      <c r="A17" s="32" t="s">
        <v>10</v>
      </c>
      <c r="B17" s="1">
        <v>10</v>
      </c>
      <c r="C17" s="1">
        <v>6</v>
      </c>
      <c r="D17" s="1">
        <v>3</v>
      </c>
      <c r="E17" s="20">
        <v>1</v>
      </c>
      <c r="F17" s="30">
        <v>13</v>
      </c>
      <c r="G17" s="20">
        <v>1</v>
      </c>
      <c r="H17" s="20">
        <v>4</v>
      </c>
      <c r="I17" s="20">
        <v>2</v>
      </c>
      <c r="J17" s="20">
        <v>0</v>
      </c>
      <c r="K17" s="29" t="s">
        <v>178</v>
      </c>
      <c r="L17" s="1" t="s">
        <v>114</v>
      </c>
      <c r="M17" s="1" t="s">
        <v>115</v>
      </c>
      <c r="N17" s="1" t="s">
        <v>153</v>
      </c>
      <c r="O17" s="31">
        <v>30</v>
      </c>
      <c r="P17" s="20">
        <v>24</v>
      </c>
      <c r="Q17" s="30">
        <v>6</v>
      </c>
      <c r="R17" s="29" t="s">
        <v>109</v>
      </c>
      <c r="S17" s="28" t="s">
        <v>234</v>
      </c>
    </row>
    <row r="18" spans="1:19" x14ac:dyDescent="0.25">
      <c r="A18" s="32" t="s">
        <v>23</v>
      </c>
      <c r="B18" s="1">
        <v>10</v>
      </c>
      <c r="C18" s="1">
        <v>6</v>
      </c>
      <c r="D18" s="1">
        <v>4</v>
      </c>
      <c r="E18" s="20">
        <v>0</v>
      </c>
      <c r="F18" s="30">
        <v>12</v>
      </c>
      <c r="G18" s="20">
        <v>3</v>
      </c>
      <c r="H18" s="20">
        <v>5</v>
      </c>
      <c r="I18" s="20">
        <v>1</v>
      </c>
      <c r="J18" s="20">
        <v>0</v>
      </c>
      <c r="K18" s="29" t="s">
        <v>125</v>
      </c>
      <c r="L18" s="1" t="s">
        <v>136</v>
      </c>
      <c r="M18" s="1" t="s">
        <v>116</v>
      </c>
      <c r="N18" s="1" t="s">
        <v>149</v>
      </c>
      <c r="O18" s="31">
        <v>35</v>
      </c>
      <c r="P18" s="20">
        <v>31</v>
      </c>
      <c r="Q18" s="30">
        <v>4</v>
      </c>
      <c r="R18" s="29" t="s">
        <v>109</v>
      </c>
      <c r="S18" s="28" t="s">
        <v>232</v>
      </c>
    </row>
    <row r="19" spans="1:19" x14ac:dyDescent="0.25">
      <c r="A19" s="32" t="s">
        <v>12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4</v>
      </c>
      <c r="H19" s="20">
        <v>5</v>
      </c>
      <c r="I19" s="20">
        <v>0</v>
      </c>
      <c r="J19" s="20">
        <v>0</v>
      </c>
      <c r="K19" s="29" t="s">
        <v>187</v>
      </c>
      <c r="L19" s="1" t="s">
        <v>242</v>
      </c>
      <c r="M19" s="1" t="s">
        <v>116</v>
      </c>
      <c r="N19" s="1" t="s">
        <v>153</v>
      </c>
      <c r="O19" s="31">
        <v>28</v>
      </c>
      <c r="P19" s="20">
        <v>29</v>
      </c>
      <c r="Q19" s="30">
        <v>-1</v>
      </c>
      <c r="R19" s="29" t="s">
        <v>104</v>
      </c>
      <c r="S19" s="28" t="s">
        <v>218</v>
      </c>
    </row>
    <row r="20" spans="1:19" x14ac:dyDescent="0.25">
      <c r="A20" s="32" t="s">
        <v>1</v>
      </c>
      <c r="B20" s="1">
        <v>10</v>
      </c>
      <c r="C20" s="1">
        <v>6</v>
      </c>
      <c r="D20" s="1">
        <v>4</v>
      </c>
      <c r="E20" s="20">
        <v>0</v>
      </c>
      <c r="F20" s="30">
        <v>12</v>
      </c>
      <c r="G20" s="20">
        <v>5</v>
      </c>
      <c r="H20" s="20">
        <v>6</v>
      </c>
      <c r="I20" s="20">
        <v>0</v>
      </c>
      <c r="J20" s="20">
        <v>0</v>
      </c>
      <c r="K20" s="29" t="s">
        <v>134</v>
      </c>
      <c r="L20" s="1" t="s">
        <v>120</v>
      </c>
      <c r="M20" s="1" t="s">
        <v>110</v>
      </c>
      <c r="N20" s="1" t="s">
        <v>149</v>
      </c>
      <c r="O20" s="31">
        <v>27</v>
      </c>
      <c r="P20" s="20">
        <v>22</v>
      </c>
      <c r="Q20" s="30">
        <v>5</v>
      </c>
      <c r="R20" s="29" t="s">
        <v>107</v>
      </c>
      <c r="S20" s="28" t="s">
        <v>232</v>
      </c>
    </row>
    <row r="21" spans="1:19" ht="15.75" thickBot="1" x14ac:dyDescent="0.3">
      <c r="A21" s="27" t="s">
        <v>13</v>
      </c>
      <c r="B21" s="26">
        <v>10</v>
      </c>
      <c r="C21" s="26">
        <v>4</v>
      </c>
      <c r="D21" s="26">
        <v>5</v>
      </c>
      <c r="E21" s="24">
        <v>1</v>
      </c>
      <c r="F21" s="23">
        <v>9</v>
      </c>
      <c r="G21" s="24">
        <v>4</v>
      </c>
      <c r="H21" s="24">
        <v>4</v>
      </c>
      <c r="I21" s="24">
        <v>0</v>
      </c>
      <c r="J21" s="24">
        <v>1</v>
      </c>
      <c r="K21" s="22" t="s">
        <v>130</v>
      </c>
      <c r="L21" s="26" t="s">
        <v>141</v>
      </c>
      <c r="M21" s="26" t="s">
        <v>179</v>
      </c>
      <c r="N21" s="26" t="s">
        <v>172</v>
      </c>
      <c r="O21" s="25">
        <v>34</v>
      </c>
      <c r="P21" s="24">
        <v>39</v>
      </c>
      <c r="Q21" s="23">
        <v>-5</v>
      </c>
      <c r="R21" s="22" t="s">
        <v>113</v>
      </c>
      <c r="S21" s="21" t="s">
        <v>228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11</v>
      </c>
      <c r="C25" s="1">
        <v>6</v>
      </c>
      <c r="D25" s="1">
        <v>1</v>
      </c>
      <c r="E25" s="20">
        <v>4</v>
      </c>
      <c r="F25" s="30">
        <v>16</v>
      </c>
      <c r="G25" s="20">
        <v>6</v>
      </c>
      <c r="H25" s="20">
        <v>6</v>
      </c>
      <c r="I25" s="20">
        <v>0</v>
      </c>
      <c r="J25" s="20">
        <v>2</v>
      </c>
      <c r="K25" s="29" t="s">
        <v>142</v>
      </c>
      <c r="L25" s="1" t="s">
        <v>168</v>
      </c>
      <c r="M25" s="1" t="s">
        <v>118</v>
      </c>
      <c r="N25" s="1" t="s">
        <v>129</v>
      </c>
      <c r="O25" s="31">
        <v>41</v>
      </c>
      <c r="P25" s="20">
        <v>30</v>
      </c>
      <c r="Q25" s="30">
        <v>11</v>
      </c>
      <c r="R25" s="29" t="s">
        <v>99</v>
      </c>
      <c r="S25" s="28" t="s">
        <v>216</v>
      </c>
    </row>
    <row r="26" spans="1:19" x14ac:dyDescent="0.25">
      <c r="A26" s="32" t="s">
        <v>95</v>
      </c>
      <c r="B26" s="1">
        <v>11</v>
      </c>
      <c r="C26" s="1">
        <v>8</v>
      </c>
      <c r="D26" s="1">
        <v>3</v>
      </c>
      <c r="E26" s="20">
        <v>0</v>
      </c>
      <c r="F26" s="30">
        <v>16</v>
      </c>
      <c r="G26" s="20">
        <v>6</v>
      </c>
      <c r="H26" s="20">
        <v>8</v>
      </c>
      <c r="I26" s="20">
        <v>0</v>
      </c>
      <c r="J26" s="20">
        <v>0</v>
      </c>
      <c r="K26" s="29" t="s">
        <v>137</v>
      </c>
      <c r="L26" s="1" t="s">
        <v>175</v>
      </c>
      <c r="M26" s="1" t="s">
        <v>164</v>
      </c>
      <c r="N26" s="1" t="s">
        <v>203</v>
      </c>
      <c r="O26" s="31">
        <v>40</v>
      </c>
      <c r="P26" s="20">
        <v>30</v>
      </c>
      <c r="Q26" s="30">
        <v>10</v>
      </c>
      <c r="R26" s="29" t="s">
        <v>101</v>
      </c>
      <c r="S26" s="28" t="s">
        <v>219</v>
      </c>
    </row>
    <row r="27" spans="1:19" x14ac:dyDescent="0.25">
      <c r="A27" s="32" t="s">
        <v>0</v>
      </c>
      <c r="B27" s="1">
        <v>11</v>
      </c>
      <c r="C27" s="1">
        <v>8</v>
      </c>
      <c r="D27" s="1">
        <v>3</v>
      </c>
      <c r="E27" s="20">
        <v>0</v>
      </c>
      <c r="F27" s="30">
        <v>16</v>
      </c>
      <c r="G27" s="20">
        <v>7</v>
      </c>
      <c r="H27" s="20">
        <v>8</v>
      </c>
      <c r="I27" s="20">
        <v>0</v>
      </c>
      <c r="J27" s="20">
        <v>0</v>
      </c>
      <c r="K27" s="29" t="s">
        <v>175</v>
      </c>
      <c r="L27" s="1" t="s">
        <v>137</v>
      </c>
      <c r="M27" s="1" t="s">
        <v>103</v>
      </c>
      <c r="N27" s="1" t="s">
        <v>185</v>
      </c>
      <c r="O27" s="31">
        <v>40</v>
      </c>
      <c r="P27" s="20">
        <v>28</v>
      </c>
      <c r="Q27" s="30">
        <v>12</v>
      </c>
      <c r="R27" s="29" t="s">
        <v>104</v>
      </c>
      <c r="S27" s="28" t="s">
        <v>219</v>
      </c>
    </row>
    <row r="28" spans="1:19" x14ac:dyDescent="0.25">
      <c r="A28" s="32" t="s">
        <v>22</v>
      </c>
      <c r="B28" s="1">
        <v>11</v>
      </c>
      <c r="C28" s="1">
        <v>6</v>
      </c>
      <c r="D28" s="1">
        <v>3</v>
      </c>
      <c r="E28" s="20">
        <v>2</v>
      </c>
      <c r="F28" s="30">
        <v>14</v>
      </c>
      <c r="G28" s="20">
        <v>4</v>
      </c>
      <c r="H28" s="20">
        <v>5</v>
      </c>
      <c r="I28" s="20">
        <v>1</v>
      </c>
      <c r="J28" s="20">
        <v>0</v>
      </c>
      <c r="K28" s="29" t="s">
        <v>153</v>
      </c>
      <c r="L28" s="1" t="s">
        <v>152</v>
      </c>
      <c r="M28" s="1" t="s">
        <v>136</v>
      </c>
      <c r="N28" s="1" t="s">
        <v>192</v>
      </c>
      <c r="O28" s="31">
        <v>30</v>
      </c>
      <c r="P28" s="20">
        <v>32</v>
      </c>
      <c r="Q28" s="30">
        <v>-2</v>
      </c>
      <c r="R28" s="29" t="s">
        <v>101</v>
      </c>
      <c r="S28" s="28" t="s">
        <v>233</v>
      </c>
    </row>
    <row r="29" spans="1:19" x14ac:dyDescent="0.25">
      <c r="A29" s="32" t="s">
        <v>25</v>
      </c>
      <c r="B29" s="1">
        <v>11</v>
      </c>
      <c r="C29" s="1">
        <v>5</v>
      </c>
      <c r="D29" s="1">
        <v>4</v>
      </c>
      <c r="E29" s="20">
        <v>2</v>
      </c>
      <c r="F29" s="30">
        <v>12</v>
      </c>
      <c r="G29" s="20">
        <v>4</v>
      </c>
      <c r="H29" s="20">
        <v>5</v>
      </c>
      <c r="I29" s="20">
        <v>0</v>
      </c>
      <c r="J29" s="20">
        <v>1</v>
      </c>
      <c r="K29" s="29" t="s">
        <v>153</v>
      </c>
      <c r="L29" s="1" t="s">
        <v>131</v>
      </c>
      <c r="M29" s="1" t="s">
        <v>112</v>
      </c>
      <c r="N29" s="1" t="s">
        <v>153</v>
      </c>
      <c r="O29" s="31">
        <v>36</v>
      </c>
      <c r="P29" s="20">
        <v>32</v>
      </c>
      <c r="Q29" s="30">
        <v>4</v>
      </c>
      <c r="R29" s="29" t="s">
        <v>101</v>
      </c>
      <c r="S29" s="28" t="s">
        <v>233</v>
      </c>
    </row>
    <row r="30" spans="1:19" x14ac:dyDescent="0.25">
      <c r="A30" s="32" t="s">
        <v>15</v>
      </c>
      <c r="B30" s="1">
        <v>12</v>
      </c>
      <c r="C30" s="1">
        <v>4</v>
      </c>
      <c r="D30" s="1">
        <v>6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156</v>
      </c>
      <c r="L30" s="1" t="s">
        <v>141</v>
      </c>
      <c r="M30" s="1" t="s">
        <v>114</v>
      </c>
      <c r="N30" s="1" t="s">
        <v>138</v>
      </c>
      <c r="O30" s="31">
        <v>29</v>
      </c>
      <c r="P30" s="20">
        <v>41</v>
      </c>
      <c r="Q30" s="30">
        <v>-12</v>
      </c>
      <c r="R30" s="29" t="s">
        <v>113</v>
      </c>
      <c r="S30" s="28" t="s">
        <v>237</v>
      </c>
    </row>
    <row r="31" spans="1:19" x14ac:dyDescent="0.25">
      <c r="A31" s="32" t="s">
        <v>17</v>
      </c>
      <c r="B31" s="1">
        <v>12</v>
      </c>
      <c r="C31" s="1">
        <v>3</v>
      </c>
      <c r="D31" s="1">
        <v>6</v>
      </c>
      <c r="E31" s="20">
        <v>3</v>
      </c>
      <c r="F31" s="30">
        <v>9</v>
      </c>
      <c r="G31" s="20">
        <v>1</v>
      </c>
      <c r="H31" s="20">
        <v>2</v>
      </c>
      <c r="I31" s="20">
        <v>1</v>
      </c>
      <c r="J31" s="20">
        <v>0</v>
      </c>
      <c r="K31" s="29" t="s">
        <v>151</v>
      </c>
      <c r="L31" s="1" t="s">
        <v>138</v>
      </c>
      <c r="M31" s="1" t="s">
        <v>123</v>
      </c>
      <c r="N31" s="1" t="s">
        <v>144</v>
      </c>
      <c r="O31" s="31">
        <v>32</v>
      </c>
      <c r="P31" s="20">
        <v>47</v>
      </c>
      <c r="Q31" s="30">
        <v>-15</v>
      </c>
      <c r="R31" s="29" t="s">
        <v>159</v>
      </c>
      <c r="S31" s="28" t="s">
        <v>235</v>
      </c>
    </row>
    <row r="32" spans="1:19" ht="15.75" thickBot="1" x14ac:dyDescent="0.3">
      <c r="A32" s="32" t="s">
        <v>6</v>
      </c>
      <c r="B32" s="1">
        <v>11</v>
      </c>
      <c r="C32" s="1">
        <v>3</v>
      </c>
      <c r="D32" s="1">
        <v>6</v>
      </c>
      <c r="E32" s="20">
        <v>2</v>
      </c>
      <c r="F32" s="23">
        <v>8</v>
      </c>
      <c r="G32" s="20">
        <v>3</v>
      </c>
      <c r="H32" s="20">
        <v>3</v>
      </c>
      <c r="I32" s="20">
        <v>0</v>
      </c>
      <c r="J32" s="20">
        <v>1</v>
      </c>
      <c r="K32" s="29" t="s">
        <v>186</v>
      </c>
      <c r="L32" s="1" t="s">
        <v>119</v>
      </c>
      <c r="M32" s="1" t="s">
        <v>127</v>
      </c>
      <c r="N32" s="1" t="s">
        <v>191</v>
      </c>
      <c r="O32" s="31">
        <v>32</v>
      </c>
      <c r="P32" s="20">
        <v>48</v>
      </c>
      <c r="Q32" s="30">
        <v>-16</v>
      </c>
      <c r="R32" s="29" t="s">
        <v>167</v>
      </c>
      <c r="S32" s="28" t="s">
        <v>215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6</v>
      </c>
      <c r="D35" s="1">
        <v>1</v>
      </c>
      <c r="E35" s="20">
        <v>3</v>
      </c>
      <c r="F35" s="33">
        <v>15</v>
      </c>
      <c r="G35" s="20">
        <v>5</v>
      </c>
      <c r="H35" s="20">
        <v>6</v>
      </c>
      <c r="I35" s="20">
        <v>0</v>
      </c>
      <c r="J35" s="20">
        <v>1</v>
      </c>
      <c r="K35" s="29" t="s">
        <v>124</v>
      </c>
      <c r="L35" s="1" t="s">
        <v>168</v>
      </c>
      <c r="M35" s="1" t="s">
        <v>142</v>
      </c>
      <c r="N35" s="1" t="s">
        <v>142</v>
      </c>
      <c r="O35" s="31">
        <v>37</v>
      </c>
      <c r="P35" s="20">
        <v>28</v>
      </c>
      <c r="Q35" s="30">
        <v>9</v>
      </c>
      <c r="R35" s="29" t="s">
        <v>99</v>
      </c>
      <c r="S35" s="28" t="s">
        <v>241</v>
      </c>
    </row>
    <row r="36" spans="1:19" x14ac:dyDescent="0.25">
      <c r="A36" s="32" t="s">
        <v>18</v>
      </c>
      <c r="B36" s="1">
        <v>12</v>
      </c>
      <c r="C36" s="1">
        <v>5</v>
      </c>
      <c r="D36" s="1">
        <v>3</v>
      </c>
      <c r="E36" s="20">
        <v>4</v>
      </c>
      <c r="F36" s="30">
        <v>14</v>
      </c>
      <c r="G36" s="20">
        <v>1</v>
      </c>
      <c r="H36" s="20">
        <v>4</v>
      </c>
      <c r="I36" s="20">
        <v>1</v>
      </c>
      <c r="J36" s="20">
        <v>3</v>
      </c>
      <c r="K36" s="29" t="s">
        <v>145</v>
      </c>
      <c r="L36" s="1" t="s">
        <v>212</v>
      </c>
      <c r="M36" s="1" t="s">
        <v>105</v>
      </c>
      <c r="N36" s="1" t="s">
        <v>211</v>
      </c>
      <c r="O36" s="31">
        <v>36</v>
      </c>
      <c r="P36" s="20">
        <v>40</v>
      </c>
      <c r="Q36" s="30">
        <v>-4</v>
      </c>
      <c r="R36" s="29" t="s">
        <v>101</v>
      </c>
      <c r="S36" s="28" t="s">
        <v>245</v>
      </c>
    </row>
    <row r="37" spans="1:19" x14ac:dyDescent="0.25">
      <c r="A37" s="32" t="s">
        <v>20</v>
      </c>
      <c r="B37" s="1">
        <v>12</v>
      </c>
      <c r="C37" s="1">
        <v>5</v>
      </c>
      <c r="D37" s="1">
        <v>4</v>
      </c>
      <c r="E37" s="20">
        <v>3</v>
      </c>
      <c r="F37" s="30">
        <v>13</v>
      </c>
      <c r="G37" s="20">
        <v>4</v>
      </c>
      <c r="H37" s="20">
        <v>5</v>
      </c>
      <c r="I37" s="20">
        <v>0</v>
      </c>
      <c r="J37" s="20">
        <v>1</v>
      </c>
      <c r="K37" s="29" t="s">
        <v>142</v>
      </c>
      <c r="L37" s="1" t="s">
        <v>172</v>
      </c>
      <c r="M37" s="1" t="s">
        <v>150</v>
      </c>
      <c r="N37" s="1" t="s">
        <v>140</v>
      </c>
      <c r="O37" s="31">
        <v>38</v>
      </c>
      <c r="P37" s="20">
        <v>39</v>
      </c>
      <c r="Q37" s="30">
        <v>-1</v>
      </c>
      <c r="R37" s="29" t="s">
        <v>101</v>
      </c>
      <c r="S37" s="28" t="s">
        <v>218</v>
      </c>
    </row>
    <row r="38" spans="1:19" x14ac:dyDescent="0.25">
      <c r="A38" s="32" t="s">
        <v>7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3</v>
      </c>
      <c r="H38" s="20">
        <v>5</v>
      </c>
      <c r="I38" s="20">
        <v>0</v>
      </c>
      <c r="J38" s="20">
        <v>1</v>
      </c>
      <c r="K38" s="29" t="s">
        <v>124</v>
      </c>
      <c r="L38" s="1" t="s">
        <v>144</v>
      </c>
      <c r="M38" s="1" t="s">
        <v>110</v>
      </c>
      <c r="N38" s="1" t="s">
        <v>137</v>
      </c>
      <c r="O38" s="31">
        <v>28</v>
      </c>
      <c r="P38" s="20">
        <v>29</v>
      </c>
      <c r="Q38" s="30">
        <v>-1</v>
      </c>
      <c r="R38" s="29" t="s">
        <v>101</v>
      </c>
      <c r="S38" s="28" t="s">
        <v>239</v>
      </c>
    </row>
    <row r="39" spans="1:19" x14ac:dyDescent="0.25">
      <c r="A39" s="32" t="s">
        <v>3</v>
      </c>
      <c r="B39" s="1">
        <v>12</v>
      </c>
      <c r="C39" s="1">
        <v>6</v>
      </c>
      <c r="D39" s="1">
        <v>6</v>
      </c>
      <c r="E39" s="20">
        <v>0</v>
      </c>
      <c r="F39" s="30">
        <v>12</v>
      </c>
      <c r="G39" s="20">
        <v>1</v>
      </c>
      <c r="H39" s="20">
        <v>4</v>
      </c>
      <c r="I39" s="20">
        <v>2</v>
      </c>
      <c r="J39" s="20">
        <v>0</v>
      </c>
      <c r="K39" s="29" t="s">
        <v>125</v>
      </c>
      <c r="L39" s="1" t="s">
        <v>175</v>
      </c>
      <c r="M39" s="1" t="s">
        <v>112</v>
      </c>
      <c r="N39" s="1" t="s">
        <v>183</v>
      </c>
      <c r="O39" s="31">
        <v>33</v>
      </c>
      <c r="P39" s="20">
        <v>36</v>
      </c>
      <c r="Q39" s="30">
        <v>-3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9</v>
      </c>
      <c r="C40" s="1">
        <v>5</v>
      </c>
      <c r="D40" s="1">
        <v>3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103</v>
      </c>
      <c r="L40" s="1" t="s">
        <v>192</v>
      </c>
      <c r="M40" s="1" t="s">
        <v>103</v>
      </c>
      <c r="N40" s="1" t="s">
        <v>126</v>
      </c>
      <c r="O40" s="31">
        <v>32</v>
      </c>
      <c r="P40" s="20">
        <v>31</v>
      </c>
      <c r="Q40" s="30">
        <v>1</v>
      </c>
      <c r="R40" s="29" t="s">
        <v>99</v>
      </c>
      <c r="S40" s="28" t="s">
        <v>217</v>
      </c>
    </row>
    <row r="41" spans="1:19" x14ac:dyDescent="0.25">
      <c r="A41" s="32" t="s">
        <v>8</v>
      </c>
      <c r="B41" s="1">
        <v>11</v>
      </c>
      <c r="C41" s="1">
        <v>3</v>
      </c>
      <c r="D41" s="1">
        <v>6</v>
      </c>
      <c r="E41" s="20">
        <v>2</v>
      </c>
      <c r="F41" s="30">
        <v>8</v>
      </c>
      <c r="G41" s="20">
        <v>1</v>
      </c>
      <c r="H41" s="20">
        <v>3</v>
      </c>
      <c r="I41" s="20">
        <v>0</v>
      </c>
      <c r="J41" s="20">
        <v>0</v>
      </c>
      <c r="K41" s="29" t="s">
        <v>151</v>
      </c>
      <c r="L41" s="1" t="s">
        <v>125</v>
      </c>
      <c r="M41" s="1" t="s">
        <v>128</v>
      </c>
      <c r="N41" s="1" t="s">
        <v>143</v>
      </c>
      <c r="O41" s="31">
        <v>37</v>
      </c>
      <c r="P41" s="20">
        <v>48</v>
      </c>
      <c r="Q41" s="30">
        <v>-11</v>
      </c>
      <c r="R41" s="29" t="s">
        <v>99</v>
      </c>
      <c r="S41" s="28" t="s">
        <v>237</v>
      </c>
    </row>
    <row r="42" spans="1:19" ht="15.75" thickBot="1" x14ac:dyDescent="0.3">
      <c r="A42" s="27" t="s">
        <v>27</v>
      </c>
      <c r="B42" s="26">
        <v>12</v>
      </c>
      <c r="C42" s="26">
        <v>2</v>
      </c>
      <c r="D42" s="26">
        <v>8</v>
      </c>
      <c r="E42" s="24">
        <v>2</v>
      </c>
      <c r="F42" s="23">
        <v>6</v>
      </c>
      <c r="G42" s="24">
        <v>0</v>
      </c>
      <c r="H42" s="24">
        <v>1</v>
      </c>
      <c r="I42" s="24">
        <v>1</v>
      </c>
      <c r="J42" s="24">
        <v>1</v>
      </c>
      <c r="K42" s="22" t="s">
        <v>141</v>
      </c>
      <c r="L42" s="26" t="s">
        <v>243</v>
      </c>
      <c r="M42" s="26" t="s">
        <v>127</v>
      </c>
      <c r="N42" s="26" t="s">
        <v>196</v>
      </c>
      <c r="O42" s="25">
        <v>27</v>
      </c>
      <c r="P42" s="24">
        <v>43</v>
      </c>
      <c r="Q42" s="23">
        <v>-16</v>
      </c>
      <c r="R42" s="22" t="s">
        <v>107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121BEC5A-179D-4A50-9B13-E8B0E978610F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D494-5A1E-4528-9013-651EFAC6B3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12</v>
      </c>
      <c r="C4" s="40">
        <v>8</v>
      </c>
      <c r="D4" s="40">
        <v>4</v>
      </c>
      <c r="E4" s="38">
        <v>0</v>
      </c>
      <c r="F4" s="33">
        <v>16</v>
      </c>
      <c r="G4" s="39">
        <v>5</v>
      </c>
      <c r="H4" s="38">
        <v>7</v>
      </c>
      <c r="I4" s="38">
        <v>1</v>
      </c>
      <c r="J4" s="33">
        <v>0</v>
      </c>
      <c r="K4" s="37" t="s">
        <v>162</v>
      </c>
      <c r="L4" s="40" t="s">
        <v>134</v>
      </c>
      <c r="M4" s="40" t="s">
        <v>149</v>
      </c>
      <c r="N4" s="40" t="s">
        <v>175</v>
      </c>
      <c r="O4" s="39">
        <v>41</v>
      </c>
      <c r="P4" s="38">
        <v>39</v>
      </c>
      <c r="Q4" s="33">
        <v>2</v>
      </c>
      <c r="R4" s="37" t="s">
        <v>101</v>
      </c>
      <c r="S4" s="36" t="s">
        <v>203</v>
      </c>
    </row>
    <row r="5" spans="1:20" x14ac:dyDescent="0.25">
      <c r="A5" s="32" t="s">
        <v>16</v>
      </c>
      <c r="B5" s="1">
        <v>11</v>
      </c>
      <c r="C5" s="1">
        <v>8</v>
      </c>
      <c r="D5" s="1">
        <v>3</v>
      </c>
      <c r="E5" s="20">
        <v>0</v>
      </c>
      <c r="F5" s="30">
        <v>16</v>
      </c>
      <c r="G5" s="31">
        <v>4</v>
      </c>
      <c r="H5" s="20">
        <v>8</v>
      </c>
      <c r="I5" s="20">
        <v>0</v>
      </c>
      <c r="J5" s="30">
        <v>0</v>
      </c>
      <c r="K5" s="29" t="s">
        <v>120</v>
      </c>
      <c r="L5" s="1" t="s">
        <v>164</v>
      </c>
      <c r="M5" s="1" t="s">
        <v>112</v>
      </c>
      <c r="N5" s="1" t="s">
        <v>119</v>
      </c>
      <c r="O5" s="31">
        <v>40</v>
      </c>
      <c r="P5" s="20">
        <v>33</v>
      </c>
      <c r="Q5" s="30">
        <v>7</v>
      </c>
      <c r="R5" s="29" t="s">
        <v>104</v>
      </c>
      <c r="S5" s="28" t="s">
        <v>219</v>
      </c>
    </row>
    <row r="6" spans="1:20" x14ac:dyDescent="0.25">
      <c r="A6" s="32" t="s">
        <v>11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2</v>
      </c>
      <c r="H6" s="20">
        <v>4</v>
      </c>
      <c r="I6" s="20">
        <v>2</v>
      </c>
      <c r="J6" s="30">
        <v>0</v>
      </c>
      <c r="K6" s="29" t="s">
        <v>192</v>
      </c>
      <c r="L6" s="1" t="s">
        <v>125</v>
      </c>
      <c r="M6" s="1" t="s">
        <v>119</v>
      </c>
      <c r="N6" s="1" t="s">
        <v>175</v>
      </c>
      <c r="O6" s="31">
        <v>45</v>
      </c>
      <c r="P6" s="20">
        <v>47</v>
      </c>
      <c r="Q6" s="30">
        <v>-2</v>
      </c>
      <c r="R6" s="29" t="s">
        <v>99</v>
      </c>
      <c r="S6" s="28" t="s">
        <v>225</v>
      </c>
    </row>
    <row r="7" spans="1:20" x14ac:dyDescent="0.25">
      <c r="A7" s="32" t="s">
        <v>29</v>
      </c>
      <c r="B7" s="52">
        <v>13</v>
      </c>
      <c r="C7" s="52">
        <v>6</v>
      </c>
      <c r="D7" s="52">
        <v>7</v>
      </c>
      <c r="E7" s="53">
        <v>0</v>
      </c>
      <c r="F7" s="30">
        <v>12</v>
      </c>
      <c r="G7" s="31">
        <v>4</v>
      </c>
      <c r="H7" s="53">
        <v>6</v>
      </c>
      <c r="I7" s="53">
        <v>0</v>
      </c>
      <c r="J7" s="30">
        <v>0</v>
      </c>
      <c r="K7" s="29" t="s">
        <v>183</v>
      </c>
      <c r="L7" s="52" t="s">
        <v>132</v>
      </c>
      <c r="M7" s="52" t="s">
        <v>125</v>
      </c>
      <c r="N7" s="52" t="s">
        <v>175</v>
      </c>
      <c r="O7" s="31">
        <v>43</v>
      </c>
      <c r="P7" s="53">
        <v>47</v>
      </c>
      <c r="Q7" s="30">
        <v>-4</v>
      </c>
      <c r="R7" s="29" t="s">
        <v>104</v>
      </c>
      <c r="S7" s="28" t="s">
        <v>224</v>
      </c>
    </row>
    <row r="8" spans="1:20" x14ac:dyDescent="0.25">
      <c r="A8" s="32" t="s">
        <v>5</v>
      </c>
      <c r="B8" s="1">
        <v>11</v>
      </c>
      <c r="C8" s="1">
        <v>5</v>
      </c>
      <c r="D8" s="1">
        <v>4</v>
      </c>
      <c r="E8" s="20">
        <v>2</v>
      </c>
      <c r="F8" s="30">
        <v>12</v>
      </c>
      <c r="G8" s="31">
        <v>3</v>
      </c>
      <c r="H8" s="20">
        <v>5</v>
      </c>
      <c r="I8" s="20">
        <v>0</v>
      </c>
      <c r="J8" s="30">
        <v>0</v>
      </c>
      <c r="K8" s="29" t="s">
        <v>134</v>
      </c>
      <c r="L8" s="1" t="s">
        <v>140</v>
      </c>
      <c r="M8" s="1" t="s">
        <v>122</v>
      </c>
      <c r="N8" s="1" t="s">
        <v>151</v>
      </c>
      <c r="O8" s="31">
        <v>31</v>
      </c>
      <c r="P8" s="20">
        <v>31</v>
      </c>
      <c r="Q8" s="30">
        <v>0</v>
      </c>
      <c r="R8" s="29" t="s">
        <v>135</v>
      </c>
      <c r="S8" s="28" t="s">
        <v>233</v>
      </c>
    </row>
    <row r="9" spans="1:20" x14ac:dyDescent="0.25">
      <c r="A9" s="32" t="s">
        <v>28</v>
      </c>
      <c r="B9" s="1">
        <v>11</v>
      </c>
      <c r="C9" s="1">
        <v>4</v>
      </c>
      <c r="D9" s="1">
        <v>4</v>
      </c>
      <c r="E9" s="20">
        <v>3</v>
      </c>
      <c r="F9" s="30">
        <v>11</v>
      </c>
      <c r="G9" s="31">
        <v>4</v>
      </c>
      <c r="H9" s="20">
        <v>4</v>
      </c>
      <c r="I9" s="20">
        <v>0</v>
      </c>
      <c r="J9" s="30">
        <v>0</v>
      </c>
      <c r="K9" s="29" t="s">
        <v>192</v>
      </c>
      <c r="L9" s="1" t="s">
        <v>145</v>
      </c>
      <c r="M9" s="1" t="s">
        <v>189</v>
      </c>
      <c r="N9" s="1" t="s">
        <v>222</v>
      </c>
      <c r="O9" s="31">
        <v>33</v>
      </c>
      <c r="P9" s="20">
        <v>35</v>
      </c>
      <c r="Q9" s="30">
        <v>-2</v>
      </c>
      <c r="R9" s="29" t="s">
        <v>113</v>
      </c>
      <c r="S9" s="28" t="s">
        <v>222</v>
      </c>
    </row>
    <row r="10" spans="1:20" x14ac:dyDescent="0.25">
      <c r="A10" s="32" t="s">
        <v>19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1</v>
      </c>
      <c r="K10" s="29" t="s">
        <v>227</v>
      </c>
      <c r="L10" s="1" t="s">
        <v>132</v>
      </c>
      <c r="M10" s="1" t="s">
        <v>119</v>
      </c>
      <c r="N10" s="1" t="s">
        <v>170</v>
      </c>
      <c r="O10" s="31">
        <v>27</v>
      </c>
      <c r="P10" s="20">
        <v>31</v>
      </c>
      <c r="Q10" s="30">
        <v>-4</v>
      </c>
      <c r="R10" s="29" t="s">
        <v>101</v>
      </c>
      <c r="S10" s="28" t="s">
        <v>228</v>
      </c>
    </row>
    <row r="11" spans="1:20" ht="15.75" thickBot="1" x14ac:dyDescent="0.3">
      <c r="A11" s="32" t="s">
        <v>4</v>
      </c>
      <c r="B11" s="1">
        <v>11</v>
      </c>
      <c r="C11" s="1">
        <v>5</v>
      </c>
      <c r="D11" s="1">
        <v>5</v>
      </c>
      <c r="E11" s="24">
        <v>1</v>
      </c>
      <c r="F11" s="23">
        <v>11</v>
      </c>
      <c r="G11" s="25">
        <v>3</v>
      </c>
      <c r="H11" s="24">
        <v>5</v>
      </c>
      <c r="I11" s="24">
        <v>0</v>
      </c>
      <c r="J11" s="23">
        <v>0</v>
      </c>
      <c r="K11" s="29" t="s">
        <v>229</v>
      </c>
      <c r="L11" s="1" t="s">
        <v>121</v>
      </c>
      <c r="M11" s="1" t="s">
        <v>125</v>
      </c>
      <c r="N11" s="1" t="s">
        <v>170</v>
      </c>
      <c r="O11" s="31">
        <v>38</v>
      </c>
      <c r="P11" s="20">
        <v>42</v>
      </c>
      <c r="Q11" s="30">
        <v>-4</v>
      </c>
      <c r="R11" s="29" t="s">
        <v>101</v>
      </c>
      <c r="S11" s="28" t="s">
        <v>228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12</v>
      </c>
      <c r="C14" s="1">
        <v>8</v>
      </c>
      <c r="D14" s="1">
        <v>2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2</v>
      </c>
      <c r="K14" s="29" t="s">
        <v>152</v>
      </c>
      <c r="L14" s="1" t="s">
        <v>242</v>
      </c>
      <c r="M14" s="1" t="s">
        <v>140</v>
      </c>
      <c r="N14" s="1" t="s">
        <v>168</v>
      </c>
      <c r="O14" s="31">
        <v>44</v>
      </c>
      <c r="P14" s="20">
        <v>31</v>
      </c>
      <c r="Q14" s="30">
        <v>13</v>
      </c>
      <c r="R14" s="29" t="s">
        <v>99</v>
      </c>
      <c r="S14" s="28" t="s">
        <v>231</v>
      </c>
    </row>
    <row r="15" spans="1:20" x14ac:dyDescent="0.25">
      <c r="A15" s="32" t="s">
        <v>14</v>
      </c>
      <c r="B15" s="1">
        <v>11</v>
      </c>
      <c r="C15" s="1">
        <v>8</v>
      </c>
      <c r="D15" s="1">
        <v>3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155</v>
      </c>
      <c r="L15" s="1" t="s">
        <v>134</v>
      </c>
      <c r="M15" s="1" t="s">
        <v>103</v>
      </c>
      <c r="N15" s="1" t="s">
        <v>136</v>
      </c>
      <c r="O15" s="31">
        <v>41</v>
      </c>
      <c r="P15" s="20">
        <v>35</v>
      </c>
      <c r="Q15" s="30">
        <v>6</v>
      </c>
      <c r="R15" s="29" t="s">
        <v>107</v>
      </c>
      <c r="S15" s="28" t="s">
        <v>219</v>
      </c>
    </row>
    <row r="16" spans="1:20" x14ac:dyDescent="0.25">
      <c r="A16" s="32" t="s">
        <v>26</v>
      </c>
      <c r="B16" s="1">
        <v>10</v>
      </c>
      <c r="C16" s="1">
        <v>7</v>
      </c>
      <c r="D16" s="1">
        <v>3</v>
      </c>
      <c r="E16" s="20">
        <v>0</v>
      </c>
      <c r="F16" s="30">
        <v>14</v>
      </c>
      <c r="G16" s="20">
        <v>3</v>
      </c>
      <c r="H16" s="20">
        <v>6</v>
      </c>
      <c r="I16" s="20">
        <v>1</v>
      </c>
      <c r="J16" s="20">
        <v>0</v>
      </c>
      <c r="K16" s="29" t="s">
        <v>120</v>
      </c>
      <c r="L16" s="1" t="s">
        <v>149</v>
      </c>
      <c r="M16" s="1" t="s">
        <v>110</v>
      </c>
      <c r="N16" s="1" t="s">
        <v>110</v>
      </c>
      <c r="O16" s="31">
        <v>40</v>
      </c>
      <c r="P16" s="20">
        <v>30</v>
      </c>
      <c r="Q16" s="30">
        <v>10</v>
      </c>
      <c r="R16" s="29" t="s">
        <v>99</v>
      </c>
      <c r="S16" s="28" t="s">
        <v>203</v>
      </c>
    </row>
    <row r="17" spans="1:19" x14ac:dyDescent="0.25">
      <c r="A17" s="32" t="s">
        <v>10</v>
      </c>
      <c r="B17" s="1">
        <v>10</v>
      </c>
      <c r="C17" s="1">
        <v>6</v>
      </c>
      <c r="D17" s="1">
        <v>3</v>
      </c>
      <c r="E17" s="20">
        <v>1</v>
      </c>
      <c r="F17" s="30">
        <v>13</v>
      </c>
      <c r="G17" s="20">
        <v>1</v>
      </c>
      <c r="H17" s="20">
        <v>4</v>
      </c>
      <c r="I17" s="20">
        <v>2</v>
      </c>
      <c r="J17" s="20">
        <v>0</v>
      </c>
      <c r="K17" s="29" t="s">
        <v>178</v>
      </c>
      <c r="L17" s="1" t="s">
        <v>114</v>
      </c>
      <c r="M17" s="1" t="s">
        <v>115</v>
      </c>
      <c r="N17" s="1" t="s">
        <v>153</v>
      </c>
      <c r="O17" s="31">
        <v>30</v>
      </c>
      <c r="P17" s="20">
        <v>24</v>
      </c>
      <c r="Q17" s="30">
        <v>6</v>
      </c>
      <c r="R17" s="29" t="s">
        <v>109</v>
      </c>
      <c r="S17" s="28" t="s">
        <v>234</v>
      </c>
    </row>
    <row r="18" spans="1:19" x14ac:dyDescent="0.25">
      <c r="A18" s="32" t="s">
        <v>23</v>
      </c>
      <c r="B18" s="1">
        <v>10</v>
      </c>
      <c r="C18" s="1">
        <v>6</v>
      </c>
      <c r="D18" s="1">
        <v>4</v>
      </c>
      <c r="E18" s="20">
        <v>0</v>
      </c>
      <c r="F18" s="30">
        <v>12</v>
      </c>
      <c r="G18" s="20">
        <v>3</v>
      </c>
      <c r="H18" s="20">
        <v>5</v>
      </c>
      <c r="I18" s="20">
        <v>1</v>
      </c>
      <c r="J18" s="20">
        <v>0</v>
      </c>
      <c r="K18" s="29" t="s">
        <v>125</v>
      </c>
      <c r="L18" s="1" t="s">
        <v>136</v>
      </c>
      <c r="M18" s="1" t="s">
        <v>116</v>
      </c>
      <c r="N18" s="1" t="s">
        <v>149</v>
      </c>
      <c r="O18" s="31">
        <v>35</v>
      </c>
      <c r="P18" s="20">
        <v>31</v>
      </c>
      <c r="Q18" s="30">
        <v>4</v>
      </c>
      <c r="R18" s="29" t="s">
        <v>109</v>
      </c>
      <c r="S18" s="28" t="s">
        <v>232</v>
      </c>
    </row>
    <row r="19" spans="1:19" x14ac:dyDescent="0.25">
      <c r="A19" s="32" t="s">
        <v>12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4</v>
      </c>
      <c r="H19" s="20">
        <v>5</v>
      </c>
      <c r="I19" s="20">
        <v>0</v>
      </c>
      <c r="J19" s="20">
        <v>0</v>
      </c>
      <c r="K19" s="29" t="s">
        <v>187</v>
      </c>
      <c r="L19" s="1" t="s">
        <v>242</v>
      </c>
      <c r="M19" s="1" t="s">
        <v>116</v>
      </c>
      <c r="N19" s="1" t="s">
        <v>153</v>
      </c>
      <c r="O19" s="31">
        <v>28</v>
      </c>
      <c r="P19" s="20">
        <v>29</v>
      </c>
      <c r="Q19" s="30">
        <v>-1</v>
      </c>
      <c r="R19" s="29" t="s">
        <v>104</v>
      </c>
      <c r="S19" s="28" t="s">
        <v>218</v>
      </c>
    </row>
    <row r="20" spans="1:19" x14ac:dyDescent="0.25">
      <c r="A20" s="32" t="s">
        <v>1</v>
      </c>
      <c r="B20" s="52">
        <v>11</v>
      </c>
      <c r="C20" s="52">
        <v>6</v>
      </c>
      <c r="D20" s="52">
        <v>5</v>
      </c>
      <c r="E20" s="53">
        <v>0</v>
      </c>
      <c r="F20" s="30">
        <v>12</v>
      </c>
      <c r="G20" s="53">
        <v>5</v>
      </c>
      <c r="H20" s="53">
        <v>6</v>
      </c>
      <c r="I20" s="53">
        <v>0</v>
      </c>
      <c r="J20" s="53">
        <v>0</v>
      </c>
      <c r="K20" s="29" t="s">
        <v>148</v>
      </c>
      <c r="L20" s="52" t="s">
        <v>120</v>
      </c>
      <c r="M20" s="52" t="s">
        <v>120</v>
      </c>
      <c r="N20" s="52" t="s">
        <v>175</v>
      </c>
      <c r="O20" s="31">
        <v>28</v>
      </c>
      <c r="P20" s="53">
        <v>25</v>
      </c>
      <c r="Q20" s="30">
        <v>3</v>
      </c>
      <c r="R20" s="29" t="s">
        <v>113</v>
      </c>
      <c r="S20" s="28" t="s">
        <v>232</v>
      </c>
    </row>
    <row r="21" spans="1:19" ht="15.75" thickBot="1" x14ac:dyDescent="0.3">
      <c r="A21" s="27" t="s">
        <v>13</v>
      </c>
      <c r="B21" s="26">
        <v>11</v>
      </c>
      <c r="C21" s="26">
        <v>5</v>
      </c>
      <c r="D21" s="26">
        <v>5</v>
      </c>
      <c r="E21" s="24">
        <v>1</v>
      </c>
      <c r="F21" s="23">
        <v>11</v>
      </c>
      <c r="G21" s="24">
        <v>5</v>
      </c>
      <c r="H21" s="24">
        <v>5</v>
      </c>
      <c r="I21" s="24">
        <v>0</v>
      </c>
      <c r="J21" s="24">
        <v>1</v>
      </c>
      <c r="K21" s="22" t="s">
        <v>130</v>
      </c>
      <c r="L21" s="26" t="s">
        <v>138</v>
      </c>
      <c r="M21" s="26" t="s">
        <v>141</v>
      </c>
      <c r="N21" s="26" t="s">
        <v>165</v>
      </c>
      <c r="O21" s="25">
        <v>37</v>
      </c>
      <c r="P21" s="24">
        <v>40</v>
      </c>
      <c r="Q21" s="23">
        <v>-3</v>
      </c>
      <c r="R21" s="22" t="s">
        <v>99</v>
      </c>
      <c r="S21" s="21" t="s">
        <v>225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12</v>
      </c>
      <c r="C25" s="1">
        <v>7</v>
      </c>
      <c r="D25" s="1">
        <v>1</v>
      </c>
      <c r="E25" s="20">
        <v>4</v>
      </c>
      <c r="F25" s="30">
        <v>18</v>
      </c>
      <c r="G25" s="20">
        <v>7</v>
      </c>
      <c r="H25" s="20">
        <v>7</v>
      </c>
      <c r="I25" s="20">
        <v>0</v>
      </c>
      <c r="J25" s="20">
        <v>2</v>
      </c>
      <c r="K25" s="29" t="s">
        <v>142</v>
      </c>
      <c r="L25" s="1" t="s">
        <v>221</v>
      </c>
      <c r="M25" s="1" t="s">
        <v>118</v>
      </c>
      <c r="N25" s="1" t="s">
        <v>142</v>
      </c>
      <c r="O25" s="31">
        <v>45</v>
      </c>
      <c r="P25" s="20">
        <v>32</v>
      </c>
      <c r="Q25" s="30">
        <v>13</v>
      </c>
      <c r="R25" s="29" t="s">
        <v>104</v>
      </c>
      <c r="S25" s="28" t="s">
        <v>216</v>
      </c>
    </row>
    <row r="26" spans="1:19" x14ac:dyDescent="0.25">
      <c r="A26" s="32" t="s">
        <v>95</v>
      </c>
      <c r="B26" s="1">
        <v>11</v>
      </c>
      <c r="C26" s="1">
        <v>8</v>
      </c>
      <c r="D26" s="1">
        <v>3</v>
      </c>
      <c r="E26" s="20">
        <v>0</v>
      </c>
      <c r="F26" s="30">
        <v>16</v>
      </c>
      <c r="G26" s="20">
        <v>6</v>
      </c>
      <c r="H26" s="20">
        <v>8</v>
      </c>
      <c r="I26" s="20">
        <v>0</v>
      </c>
      <c r="J26" s="20">
        <v>0</v>
      </c>
      <c r="K26" s="29" t="s">
        <v>137</v>
      </c>
      <c r="L26" s="1" t="s">
        <v>175</v>
      </c>
      <c r="M26" s="1" t="s">
        <v>164</v>
      </c>
      <c r="N26" s="1" t="s">
        <v>203</v>
      </c>
      <c r="O26" s="31">
        <v>40</v>
      </c>
      <c r="P26" s="20">
        <v>30</v>
      </c>
      <c r="Q26" s="30">
        <v>10</v>
      </c>
      <c r="R26" s="29" t="s">
        <v>101</v>
      </c>
      <c r="S26" s="28" t="s">
        <v>219</v>
      </c>
    </row>
    <row r="27" spans="1:19" x14ac:dyDescent="0.25">
      <c r="A27" s="32" t="s">
        <v>0</v>
      </c>
      <c r="B27" s="1">
        <v>11</v>
      </c>
      <c r="C27" s="1">
        <v>8</v>
      </c>
      <c r="D27" s="1">
        <v>3</v>
      </c>
      <c r="E27" s="20">
        <v>0</v>
      </c>
      <c r="F27" s="30">
        <v>16</v>
      </c>
      <c r="G27" s="20">
        <v>7</v>
      </c>
      <c r="H27" s="20">
        <v>8</v>
      </c>
      <c r="I27" s="20">
        <v>0</v>
      </c>
      <c r="J27" s="20">
        <v>0</v>
      </c>
      <c r="K27" s="29" t="s">
        <v>175</v>
      </c>
      <c r="L27" s="1" t="s">
        <v>137</v>
      </c>
      <c r="M27" s="1" t="s">
        <v>103</v>
      </c>
      <c r="N27" s="1" t="s">
        <v>185</v>
      </c>
      <c r="O27" s="31">
        <v>40</v>
      </c>
      <c r="P27" s="20">
        <v>28</v>
      </c>
      <c r="Q27" s="30">
        <v>12</v>
      </c>
      <c r="R27" s="29" t="s">
        <v>104</v>
      </c>
      <c r="S27" s="28" t="s">
        <v>219</v>
      </c>
    </row>
    <row r="28" spans="1:19" x14ac:dyDescent="0.25">
      <c r="A28" s="32" t="s">
        <v>22</v>
      </c>
      <c r="B28" s="1">
        <v>11</v>
      </c>
      <c r="C28" s="1">
        <v>6</v>
      </c>
      <c r="D28" s="1">
        <v>3</v>
      </c>
      <c r="E28" s="20">
        <v>2</v>
      </c>
      <c r="F28" s="30">
        <v>14</v>
      </c>
      <c r="G28" s="20">
        <v>4</v>
      </c>
      <c r="H28" s="20">
        <v>5</v>
      </c>
      <c r="I28" s="20">
        <v>1</v>
      </c>
      <c r="J28" s="20">
        <v>0</v>
      </c>
      <c r="K28" s="29" t="s">
        <v>153</v>
      </c>
      <c r="L28" s="1" t="s">
        <v>152</v>
      </c>
      <c r="M28" s="1" t="s">
        <v>136</v>
      </c>
      <c r="N28" s="1" t="s">
        <v>192</v>
      </c>
      <c r="O28" s="31">
        <v>30</v>
      </c>
      <c r="P28" s="20">
        <v>32</v>
      </c>
      <c r="Q28" s="30">
        <v>-2</v>
      </c>
      <c r="R28" s="29" t="s">
        <v>101</v>
      </c>
      <c r="S28" s="28" t="s">
        <v>233</v>
      </c>
    </row>
    <row r="29" spans="1:19" x14ac:dyDescent="0.25">
      <c r="A29" s="32" t="s">
        <v>25</v>
      </c>
      <c r="B29" s="1">
        <v>11</v>
      </c>
      <c r="C29" s="1">
        <v>5</v>
      </c>
      <c r="D29" s="1">
        <v>4</v>
      </c>
      <c r="E29" s="20">
        <v>2</v>
      </c>
      <c r="F29" s="30">
        <v>12</v>
      </c>
      <c r="G29" s="20">
        <v>4</v>
      </c>
      <c r="H29" s="20">
        <v>5</v>
      </c>
      <c r="I29" s="20">
        <v>0</v>
      </c>
      <c r="J29" s="20">
        <v>1</v>
      </c>
      <c r="K29" s="29" t="s">
        <v>153</v>
      </c>
      <c r="L29" s="1" t="s">
        <v>131</v>
      </c>
      <c r="M29" s="1" t="s">
        <v>112</v>
      </c>
      <c r="N29" s="1" t="s">
        <v>153</v>
      </c>
      <c r="O29" s="31">
        <v>36</v>
      </c>
      <c r="P29" s="20">
        <v>32</v>
      </c>
      <c r="Q29" s="30">
        <v>4</v>
      </c>
      <c r="R29" s="29" t="s">
        <v>101</v>
      </c>
      <c r="S29" s="28" t="s">
        <v>233</v>
      </c>
    </row>
    <row r="30" spans="1:19" x14ac:dyDescent="0.25">
      <c r="A30" s="32" t="s">
        <v>15</v>
      </c>
      <c r="B30" s="1">
        <v>12</v>
      </c>
      <c r="C30" s="1">
        <v>4</v>
      </c>
      <c r="D30" s="1">
        <v>6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156</v>
      </c>
      <c r="L30" s="1" t="s">
        <v>141</v>
      </c>
      <c r="M30" s="1" t="s">
        <v>114</v>
      </c>
      <c r="N30" s="1" t="s">
        <v>138</v>
      </c>
      <c r="O30" s="31">
        <v>29</v>
      </c>
      <c r="P30" s="20">
        <v>41</v>
      </c>
      <c r="Q30" s="30">
        <v>-12</v>
      </c>
      <c r="R30" s="29" t="s">
        <v>113</v>
      </c>
      <c r="S30" s="28" t="s">
        <v>237</v>
      </c>
    </row>
    <row r="31" spans="1:19" x14ac:dyDescent="0.25">
      <c r="A31" s="32" t="s">
        <v>17</v>
      </c>
      <c r="B31" s="1">
        <v>12</v>
      </c>
      <c r="C31" s="1">
        <v>3</v>
      </c>
      <c r="D31" s="1">
        <v>6</v>
      </c>
      <c r="E31" s="20">
        <v>3</v>
      </c>
      <c r="F31" s="30">
        <v>9</v>
      </c>
      <c r="G31" s="20">
        <v>1</v>
      </c>
      <c r="H31" s="20">
        <v>2</v>
      </c>
      <c r="I31" s="20">
        <v>1</v>
      </c>
      <c r="J31" s="20">
        <v>0</v>
      </c>
      <c r="K31" s="29" t="s">
        <v>151</v>
      </c>
      <c r="L31" s="1" t="s">
        <v>138</v>
      </c>
      <c r="M31" s="1" t="s">
        <v>123</v>
      </c>
      <c r="N31" s="1" t="s">
        <v>144</v>
      </c>
      <c r="O31" s="31">
        <v>32</v>
      </c>
      <c r="P31" s="20">
        <v>47</v>
      </c>
      <c r="Q31" s="30">
        <v>-15</v>
      </c>
      <c r="R31" s="29" t="s">
        <v>159</v>
      </c>
      <c r="S31" s="28" t="s">
        <v>235</v>
      </c>
    </row>
    <row r="32" spans="1:19" ht="15.75" thickBot="1" x14ac:dyDescent="0.3">
      <c r="A32" s="32" t="s">
        <v>6</v>
      </c>
      <c r="B32" s="1">
        <v>11</v>
      </c>
      <c r="C32" s="1">
        <v>3</v>
      </c>
      <c r="D32" s="1">
        <v>6</v>
      </c>
      <c r="E32" s="20">
        <v>2</v>
      </c>
      <c r="F32" s="23">
        <v>8</v>
      </c>
      <c r="G32" s="20">
        <v>3</v>
      </c>
      <c r="H32" s="20">
        <v>3</v>
      </c>
      <c r="I32" s="20">
        <v>0</v>
      </c>
      <c r="J32" s="20">
        <v>1</v>
      </c>
      <c r="K32" s="29" t="s">
        <v>186</v>
      </c>
      <c r="L32" s="1" t="s">
        <v>119</v>
      </c>
      <c r="M32" s="1" t="s">
        <v>127</v>
      </c>
      <c r="N32" s="1" t="s">
        <v>191</v>
      </c>
      <c r="O32" s="31">
        <v>32</v>
      </c>
      <c r="P32" s="20">
        <v>48</v>
      </c>
      <c r="Q32" s="30">
        <v>-16</v>
      </c>
      <c r="R32" s="29" t="s">
        <v>167</v>
      </c>
      <c r="S32" s="28" t="s">
        <v>215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11</v>
      </c>
      <c r="C35" s="52">
        <v>6</v>
      </c>
      <c r="D35" s="52">
        <v>2</v>
      </c>
      <c r="E35" s="53">
        <v>3</v>
      </c>
      <c r="F35" s="33">
        <v>15</v>
      </c>
      <c r="G35" s="53">
        <v>5</v>
      </c>
      <c r="H35" s="53">
        <v>6</v>
      </c>
      <c r="I35" s="53">
        <v>0</v>
      </c>
      <c r="J35" s="53">
        <v>1</v>
      </c>
      <c r="K35" s="29" t="s">
        <v>152</v>
      </c>
      <c r="L35" s="52" t="s">
        <v>168</v>
      </c>
      <c r="M35" s="52" t="s">
        <v>142</v>
      </c>
      <c r="N35" s="52" t="s">
        <v>168</v>
      </c>
      <c r="O35" s="31">
        <v>39</v>
      </c>
      <c r="P35" s="53">
        <v>32</v>
      </c>
      <c r="Q35" s="30">
        <v>7</v>
      </c>
      <c r="R35" s="29" t="s">
        <v>101</v>
      </c>
      <c r="S35" s="28" t="s">
        <v>231</v>
      </c>
    </row>
    <row r="36" spans="1:19" x14ac:dyDescent="0.25">
      <c r="A36" s="32" t="s">
        <v>18</v>
      </c>
      <c r="B36" s="1">
        <v>12</v>
      </c>
      <c r="C36" s="1">
        <v>5</v>
      </c>
      <c r="D36" s="1">
        <v>3</v>
      </c>
      <c r="E36" s="20">
        <v>4</v>
      </c>
      <c r="F36" s="30">
        <v>14</v>
      </c>
      <c r="G36" s="20">
        <v>1</v>
      </c>
      <c r="H36" s="20">
        <v>4</v>
      </c>
      <c r="I36" s="20">
        <v>1</v>
      </c>
      <c r="J36" s="20">
        <v>3</v>
      </c>
      <c r="K36" s="29" t="s">
        <v>145</v>
      </c>
      <c r="L36" s="1" t="s">
        <v>212</v>
      </c>
      <c r="M36" s="1" t="s">
        <v>105</v>
      </c>
      <c r="N36" s="1" t="s">
        <v>211</v>
      </c>
      <c r="O36" s="31">
        <v>36</v>
      </c>
      <c r="P36" s="20">
        <v>40</v>
      </c>
      <c r="Q36" s="30">
        <v>-4</v>
      </c>
      <c r="R36" s="29" t="s">
        <v>101</v>
      </c>
      <c r="S36" s="28" t="s">
        <v>245</v>
      </c>
    </row>
    <row r="37" spans="1:19" x14ac:dyDescent="0.25">
      <c r="A37" s="32" t="s">
        <v>31</v>
      </c>
      <c r="B37" s="1">
        <v>10</v>
      </c>
      <c r="C37" s="1">
        <v>6</v>
      </c>
      <c r="D37" s="1">
        <v>3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112</v>
      </c>
      <c r="L37" s="1" t="s">
        <v>192</v>
      </c>
      <c r="M37" s="1" t="s">
        <v>103</v>
      </c>
      <c r="N37" s="1" t="s">
        <v>126</v>
      </c>
      <c r="O37" s="31">
        <v>37</v>
      </c>
      <c r="P37" s="20">
        <v>33</v>
      </c>
      <c r="Q37" s="30">
        <v>4</v>
      </c>
      <c r="R37" s="29" t="s">
        <v>104</v>
      </c>
      <c r="S37" s="28" t="s">
        <v>234</v>
      </c>
    </row>
    <row r="38" spans="1:19" x14ac:dyDescent="0.25">
      <c r="A38" s="32" t="s">
        <v>20</v>
      </c>
      <c r="B38" s="1">
        <v>12</v>
      </c>
      <c r="C38" s="1">
        <v>5</v>
      </c>
      <c r="D38" s="1">
        <v>4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142</v>
      </c>
      <c r="L38" s="1" t="s">
        <v>172</v>
      </c>
      <c r="M38" s="1" t="s">
        <v>150</v>
      </c>
      <c r="N38" s="1" t="s">
        <v>140</v>
      </c>
      <c r="O38" s="31">
        <v>38</v>
      </c>
      <c r="P38" s="20">
        <v>39</v>
      </c>
      <c r="Q38" s="30">
        <v>-1</v>
      </c>
      <c r="R38" s="29" t="s">
        <v>101</v>
      </c>
      <c r="S38" s="28" t="s">
        <v>218</v>
      </c>
    </row>
    <row r="39" spans="1:19" x14ac:dyDescent="0.25">
      <c r="A39" s="32" t="s">
        <v>7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3</v>
      </c>
      <c r="H39" s="20">
        <v>5</v>
      </c>
      <c r="I39" s="20">
        <v>0</v>
      </c>
      <c r="J39" s="20">
        <v>1</v>
      </c>
      <c r="K39" s="29" t="s">
        <v>124</v>
      </c>
      <c r="L39" s="1" t="s">
        <v>144</v>
      </c>
      <c r="M39" s="1" t="s">
        <v>110</v>
      </c>
      <c r="N39" s="1" t="s">
        <v>137</v>
      </c>
      <c r="O39" s="31">
        <v>28</v>
      </c>
      <c r="P39" s="20">
        <v>29</v>
      </c>
      <c r="Q39" s="30">
        <v>-1</v>
      </c>
      <c r="R39" s="29" t="s">
        <v>101</v>
      </c>
      <c r="S39" s="28" t="s">
        <v>239</v>
      </c>
    </row>
    <row r="40" spans="1:19" x14ac:dyDescent="0.25">
      <c r="A40" s="32" t="s">
        <v>3</v>
      </c>
      <c r="B40" s="1">
        <v>12</v>
      </c>
      <c r="C40" s="1">
        <v>6</v>
      </c>
      <c r="D40" s="1">
        <v>6</v>
      </c>
      <c r="E40" s="20">
        <v>0</v>
      </c>
      <c r="F40" s="30">
        <v>12</v>
      </c>
      <c r="G40" s="20">
        <v>1</v>
      </c>
      <c r="H40" s="20">
        <v>4</v>
      </c>
      <c r="I40" s="20">
        <v>2</v>
      </c>
      <c r="J40" s="20">
        <v>0</v>
      </c>
      <c r="K40" s="29" t="s">
        <v>125</v>
      </c>
      <c r="L40" s="1" t="s">
        <v>175</v>
      </c>
      <c r="M40" s="1" t="s">
        <v>112</v>
      </c>
      <c r="N40" s="1" t="s">
        <v>183</v>
      </c>
      <c r="O40" s="31">
        <v>33</v>
      </c>
      <c r="P40" s="20">
        <v>36</v>
      </c>
      <c r="Q40" s="30">
        <v>-3</v>
      </c>
      <c r="R40" s="29" t="s">
        <v>99</v>
      </c>
      <c r="S40" s="28" t="s">
        <v>202</v>
      </c>
    </row>
    <row r="41" spans="1:19" x14ac:dyDescent="0.25">
      <c r="A41" s="32" t="s">
        <v>8</v>
      </c>
      <c r="B41" s="1">
        <v>11</v>
      </c>
      <c r="C41" s="1">
        <v>3</v>
      </c>
      <c r="D41" s="1">
        <v>6</v>
      </c>
      <c r="E41" s="20">
        <v>2</v>
      </c>
      <c r="F41" s="30">
        <v>8</v>
      </c>
      <c r="G41" s="20">
        <v>1</v>
      </c>
      <c r="H41" s="20">
        <v>3</v>
      </c>
      <c r="I41" s="20">
        <v>0</v>
      </c>
      <c r="J41" s="20">
        <v>0</v>
      </c>
      <c r="K41" s="29" t="s">
        <v>151</v>
      </c>
      <c r="L41" s="1" t="s">
        <v>125</v>
      </c>
      <c r="M41" s="1" t="s">
        <v>128</v>
      </c>
      <c r="N41" s="1" t="s">
        <v>143</v>
      </c>
      <c r="O41" s="31">
        <v>37</v>
      </c>
      <c r="P41" s="20">
        <v>48</v>
      </c>
      <c r="Q41" s="30">
        <v>-11</v>
      </c>
      <c r="R41" s="29" t="s">
        <v>99</v>
      </c>
      <c r="S41" s="28" t="s">
        <v>237</v>
      </c>
    </row>
    <row r="42" spans="1:19" ht="15.75" thickBot="1" x14ac:dyDescent="0.3">
      <c r="A42" s="27" t="s">
        <v>27</v>
      </c>
      <c r="B42" s="26">
        <v>12</v>
      </c>
      <c r="C42" s="26">
        <v>2</v>
      </c>
      <c r="D42" s="26">
        <v>8</v>
      </c>
      <c r="E42" s="24">
        <v>2</v>
      </c>
      <c r="F42" s="23">
        <v>6</v>
      </c>
      <c r="G42" s="24">
        <v>0</v>
      </c>
      <c r="H42" s="24">
        <v>1</v>
      </c>
      <c r="I42" s="24">
        <v>1</v>
      </c>
      <c r="J42" s="24">
        <v>1</v>
      </c>
      <c r="K42" s="22" t="s">
        <v>141</v>
      </c>
      <c r="L42" s="26" t="s">
        <v>243</v>
      </c>
      <c r="M42" s="26" t="s">
        <v>127</v>
      </c>
      <c r="N42" s="26" t="s">
        <v>196</v>
      </c>
      <c r="O42" s="25">
        <v>27</v>
      </c>
      <c r="P42" s="24">
        <v>43</v>
      </c>
      <c r="Q42" s="23">
        <v>-16</v>
      </c>
      <c r="R42" s="22" t="s">
        <v>107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6730C9-3099-45A5-8503-1CEF8E596675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8C7-B844-443C-BA5D-4E2B9413A6BA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12</v>
      </c>
      <c r="C4" s="40">
        <v>8</v>
      </c>
      <c r="D4" s="40">
        <v>4</v>
      </c>
      <c r="E4" s="38">
        <v>0</v>
      </c>
      <c r="F4" s="33">
        <v>16</v>
      </c>
      <c r="G4" s="39">
        <v>5</v>
      </c>
      <c r="H4" s="38">
        <v>7</v>
      </c>
      <c r="I4" s="38">
        <v>1</v>
      </c>
      <c r="J4" s="33">
        <v>0</v>
      </c>
      <c r="K4" s="37" t="s">
        <v>162</v>
      </c>
      <c r="L4" s="40" t="s">
        <v>134</v>
      </c>
      <c r="M4" s="40" t="s">
        <v>149</v>
      </c>
      <c r="N4" s="40" t="s">
        <v>175</v>
      </c>
      <c r="O4" s="39">
        <v>41</v>
      </c>
      <c r="P4" s="38">
        <v>39</v>
      </c>
      <c r="Q4" s="33">
        <v>2</v>
      </c>
      <c r="R4" s="37" t="s">
        <v>101</v>
      </c>
      <c r="S4" s="36" t="s">
        <v>203</v>
      </c>
    </row>
    <row r="5" spans="1:20" x14ac:dyDescent="0.25">
      <c r="A5" s="32" t="s">
        <v>16</v>
      </c>
      <c r="B5" s="1">
        <v>11</v>
      </c>
      <c r="C5" s="1">
        <v>8</v>
      </c>
      <c r="D5" s="1">
        <v>3</v>
      </c>
      <c r="E5" s="20">
        <v>0</v>
      </c>
      <c r="F5" s="30">
        <v>16</v>
      </c>
      <c r="G5" s="31">
        <v>4</v>
      </c>
      <c r="H5" s="20">
        <v>8</v>
      </c>
      <c r="I5" s="20">
        <v>0</v>
      </c>
      <c r="J5" s="30">
        <v>0</v>
      </c>
      <c r="K5" s="29" t="s">
        <v>120</v>
      </c>
      <c r="L5" s="1" t="s">
        <v>164</v>
      </c>
      <c r="M5" s="1" t="s">
        <v>112</v>
      </c>
      <c r="N5" s="1" t="s">
        <v>119</v>
      </c>
      <c r="O5" s="31">
        <v>40</v>
      </c>
      <c r="P5" s="20">
        <v>33</v>
      </c>
      <c r="Q5" s="30">
        <v>7</v>
      </c>
      <c r="R5" s="29" t="s">
        <v>104</v>
      </c>
      <c r="S5" s="28" t="s">
        <v>219</v>
      </c>
    </row>
    <row r="6" spans="1:20" x14ac:dyDescent="0.25">
      <c r="A6" s="32" t="s">
        <v>11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2</v>
      </c>
      <c r="H6" s="20">
        <v>4</v>
      </c>
      <c r="I6" s="20">
        <v>2</v>
      </c>
      <c r="J6" s="30">
        <v>0</v>
      </c>
      <c r="K6" s="29" t="s">
        <v>192</v>
      </c>
      <c r="L6" s="1" t="s">
        <v>125</v>
      </c>
      <c r="M6" s="1" t="s">
        <v>119</v>
      </c>
      <c r="N6" s="1" t="s">
        <v>175</v>
      </c>
      <c r="O6" s="31">
        <v>45</v>
      </c>
      <c r="P6" s="20">
        <v>47</v>
      </c>
      <c r="Q6" s="30">
        <v>-2</v>
      </c>
      <c r="R6" s="29" t="s">
        <v>99</v>
      </c>
      <c r="S6" s="28" t="s">
        <v>225</v>
      </c>
    </row>
    <row r="7" spans="1:20" x14ac:dyDescent="0.25">
      <c r="A7" s="32" t="s">
        <v>29</v>
      </c>
      <c r="B7" s="52">
        <v>13</v>
      </c>
      <c r="C7" s="52">
        <v>6</v>
      </c>
      <c r="D7" s="52">
        <v>7</v>
      </c>
      <c r="E7" s="53">
        <v>0</v>
      </c>
      <c r="F7" s="30">
        <v>12</v>
      </c>
      <c r="G7" s="31">
        <v>4</v>
      </c>
      <c r="H7" s="53">
        <v>6</v>
      </c>
      <c r="I7" s="53">
        <v>0</v>
      </c>
      <c r="J7" s="30">
        <v>0</v>
      </c>
      <c r="K7" s="29" t="s">
        <v>183</v>
      </c>
      <c r="L7" s="52" t="s">
        <v>132</v>
      </c>
      <c r="M7" s="52" t="s">
        <v>125</v>
      </c>
      <c r="N7" s="52" t="s">
        <v>175</v>
      </c>
      <c r="O7" s="31">
        <v>43</v>
      </c>
      <c r="P7" s="53">
        <v>47</v>
      </c>
      <c r="Q7" s="30">
        <v>-4</v>
      </c>
      <c r="R7" s="29" t="s">
        <v>104</v>
      </c>
      <c r="S7" s="28" t="s">
        <v>224</v>
      </c>
    </row>
    <row r="8" spans="1:20" x14ac:dyDescent="0.25">
      <c r="A8" s="32" t="s">
        <v>5</v>
      </c>
      <c r="B8" s="1">
        <v>11</v>
      </c>
      <c r="C8" s="1">
        <v>5</v>
      </c>
      <c r="D8" s="1">
        <v>4</v>
      </c>
      <c r="E8" s="20">
        <v>2</v>
      </c>
      <c r="F8" s="30">
        <v>12</v>
      </c>
      <c r="G8" s="31">
        <v>3</v>
      </c>
      <c r="H8" s="20">
        <v>5</v>
      </c>
      <c r="I8" s="20">
        <v>0</v>
      </c>
      <c r="J8" s="30">
        <v>0</v>
      </c>
      <c r="K8" s="29" t="s">
        <v>134</v>
      </c>
      <c r="L8" s="1" t="s">
        <v>140</v>
      </c>
      <c r="M8" s="1" t="s">
        <v>122</v>
      </c>
      <c r="N8" s="1" t="s">
        <v>151</v>
      </c>
      <c r="O8" s="31">
        <v>31</v>
      </c>
      <c r="P8" s="20">
        <v>31</v>
      </c>
      <c r="Q8" s="30">
        <v>0</v>
      </c>
      <c r="R8" s="29" t="s">
        <v>135</v>
      </c>
      <c r="S8" s="28" t="s">
        <v>233</v>
      </c>
    </row>
    <row r="9" spans="1:20" x14ac:dyDescent="0.25">
      <c r="A9" s="32" t="s">
        <v>28</v>
      </c>
      <c r="B9" s="1">
        <v>11</v>
      </c>
      <c r="C9" s="1">
        <v>4</v>
      </c>
      <c r="D9" s="1">
        <v>4</v>
      </c>
      <c r="E9" s="20">
        <v>3</v>
      </c>
      <c r="F9" s="30">
        <v>11</v>
      </c>
      <c r="G9" s="31">
        <v>4</v>
      </c>
      <c r="H9" s="20">
        <v>4</v>
      </c>
      <c r="I9" s="20">
        <v>0</v>
      </c>
      <c r="J9" s="30">
        <v>0</v>
      </c>
      <c r="K9" s="29" t="s">
        <v>192</v>
      </c>
      <c r="L9" s="1" t="s">
        <v>145</v>
      </c>
      <c r="M9" s="1" t="s">
        <v>189</v>
      </c>
      <c r="N9" s="1" t="s">
        <v>222</v>
      </c>
      <c r="O9" s="31">
        <v>33</v>
      </c>
      <c r="P9" s="20">
        <v>35</v>
      </c>
      <c r="Q9" s="30">
        <v>-2</v>
      </c>
      <c r="R9" s="29" t="s">
        <v>113</v>
      </c>
      <c r="S9" s="28" t="s">
        <v>222</v>
      </c>
    </row>
    <row r="10" spans="1:20" x14ac:dyDescent="0.25">
      <c r="A10" s="32" t="s">
        <v>19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1</v>
      </c>
      <c r="K10" s="29" t="s">
        <v>227</v>
      </c>
      <c r="L10" s="1" t="s">
        <v>132</v>
      </c>
      <c r="M10" s="1" t="s">
        <v>119</v>
      </c>
      <c r="N10" s="1" t="s">
        <v>170</v>
      </c>
      <c r="O10" s="31">
        <v>27</v>
      </c>
      <c r="P10" s="20">
        <v>31</v>
      </c>
      <c r="Q10" s="30">
        <v>-4</v>
      </c>
      <c r="R10" s="29" t="s">
        <v>101</v>
      </c>
      <c r="S10" s="28" t="s">
        <v>228</v>
      </c>
    </row>
    <row r="11" spans="1:20" ht="15.75" thickBot="1" x14ac:dyDescent="0.3">
      <c r="A11" s="32" t="s">
        <v>4</v>
      </c>
      <c r="B11" s="1">
        <v>11</v>
      </c>
      <c r="C11" s="1">
        <v>5</v>
      </c>
      <c r="D11" s="1">
        <v>5</v>
      </c>
      <c r="E11" s="24">
        <v>1</v>
      </c>
      <c r="F11" s="23">
        <v>11</v>
      </c>
      <c r="G11" s="25">
        <v>3</v>
      </c>
      <c r="H11" s="24">
        <v>5</v>
      </c>
      <c r="I11" s="24">
        <v>0</v>
      </c>
      <c r="J11" s="23">
        <v>0</v>
      </c>
      <c r="K11" s="29" t="s">
        <v>229</v>
      </c>
      <c r="L11" s="1" t="s">
        <v>121</v>
      </c>
      <c r="M11" s="1" t="s">
        <v>125</v>
      </c>
      <c r="N11" s="1" t="s">
        <v>170</v>
      </c>
      <c r="O11" s="31">
        <v>38</v>
      </c>
      <c r="P11" s="20">
        <v>42</v>
      </c>
      <c r="Q11" s="30">
        <v>-4</v>
      </c>
      <c r="R11" s="29" t="s">
        <v>101</v>
      </c>
      <c r="S11" s="28" t="s">
        <v>228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12</v>
      </c>
      <c r="C14" s="1">
        <v>8</v>
      </c>
      <c r="D14" s="1">
        <v>2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2</v>
      </c>
      <c r="K14" s="29" t="s">
        <v>152</v>
      </c>
      <c r="L14" s="1" t="s">
        <v>242</v>
      </c>
      <c r="M14" s="1" t="s">
        <v>140</v>
      </c>
      <c r="N14" s="1" t="s">
        <v>168</v>
      </c>
      <c r="O14" s="31">
        <v>44</v>
      </c>
      <c r="P14" s="20">
        <v>31</v>
      </c>
      <c r="Q14" s="30">
        <v>13</v>
      </c>
      <c r="R14" s="29" t="s">
        <v>99</v>
      </c>
      <c r="S14" s="28" t="s">
        <v>231</v>
      </c>
    </row>
    <row r="15" spans="1:20" x14ac:dyDescent="0.25">
      <c r="A15" s="32" t="s">
        <v>14</v>
      </c>
      <c r="B15" s="1">
        <v>11</v>
      </c>
      <c r="C15" s="1">
        <v>8</v>
      </c>
      <c r="D15" s="1">
        <v>3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155</v>
      </c>
      <c r="L15" s="1" t="s">
        <v>134</v>
      </c>
      <c r="M15" s="1" t="s">
        <v>103</v>
      </c>
      <c r="N15" s="1" t="s">
        <v>136</v>
      </c>
      <c r="O15" s="31">
        <v>41</v>
      </c>
      <c r="P15" s="20">
        <v>35</v>
      </c>
      <c r="Q15" s="30">
        <v>6</v>
      </c>
      <c r="R15" s="29" t="s">
        <v>107</v>
      </c>
      <c r="S15" s="28" t="s">
        <v>219</v>
      </c>
    </row>
    <row r="16" spans="1:20" x14ac:dyDescent="0.25">
      <c r="A16" s="32" t="s">
        <v>26</v>
      </c>
      <c r="B16" s="1">
        <v>10</v>
      </c>
      <c r="C16" s="1">
        <v>7</v>
      </c>
      <c r="D16" s="1">
        <v>3</v>
      </c>
      <c r="E16" s="20">
        <v>0</v>
      </c>
      <c r="F16" s="30">
        <v>14</v>
      </c>
      <c r="G16" s="20">
        <v>3</v>
      </c>
      <c r="H16" s="20">
        <v>6</v>
      </c>
      <c r="I16" s="20">
        <v>1</v>
      </c>
      <c r="J16" s="20">
        <v>0</v>
      </c>
      <c r="K16" s="29" t="s">
        <v>120</v>
      </c>
      <c r="L16" s="1" t="s">
        <v>149</v>
      </c>
      <c r="M16" s="1" t="s">
        <v>110</v>
      </c>
      <c r="N16" s="1" t="s">
        <v>110</v>
      </c>
      <c r="O16" s="31">
        <v>40</v>
      </c>
      <c r="P16" s="20">
        <v>30</v>
      </c>
      <c r="Q16" s="30">
        <v>10</v>
      </c>
      <c r="R16" s="29" t="s">
        <v>99</v>
      </c>
      <c r="S16" s="28" t="s">
        <v>203</v>
      </c>
    </row>
    <row r="17" spans="1:19" x14ac:dyDescent="0.25">
      <c r="A17" s="32" t="s">
        <v>10</v>
      </c>
      <c r="B17" s="1">
        <v>10</v>
      </c>
      <c r="C17" s="1">
        <v>6</v>
      </c>
      <c r="D17" s="1">
        <v>3</v>
      </c>
      <c r="E17" s="20">
        <v>1</v>
      </c>
      <c r="F17" s="30">
        <v>13</v>
      </c>
      <c r="G17" s="20">
        <v>1</v>
      </c>
      <c r="H17" s="20">
        <v>4</v>
      </c>
      <c r="I17" s="20">
        <v>2</v>
      </c>
      <c r="J17" s="20">
        <v>0</v>
      </c>
      <c r="K17" s="29" t="s">
        <v>178</v>
      </c>
      <c r="L17" s="1" t="s">
        <v>114</v>
      </c>
      <c r="M17" s="1" t="s">
        <v>115</v>
      </c>
      <c r="N17" s="1" t="s">
        <v>153</v>
      </c>
      <c r="O17" s="31">
        <v>30</v>
      </c>
      <c r="P17" s="20">
        <v>24</v>
      </c>
      <c r="Q17" s="30">
        <v>6</v>
      </c>
      <c r="R17" s="29" t="s">
        <v>109</v>
      </c>
      <c r="S17" s="28" t="s">
        <v>234</v>
      </c>
    </row>
    <row r="18" spans="1:19" x14ac:dyDescent="0.25">
      <c r="A18" s="32" t="s">
        <v>23</v>
      </c>
      <c r="B18" s="1">
        <v>10</v>
      </c>
      <c r="C18" s="1">
        <v>6</v>
      </c>
      <c r="D18" s="1">
        <v>4</v>
      </c>
      <c r="E18" s="20">
        <v>0</v>
      </c>
      <c r="F18" s="30">
        <v>12</v>
      </c>
      <c r="G18" s="20">
        <v>3</v>
      </c>
      <c r="H18" s="20">
        <v>5</v>
      </c>
      <c r="I18" s="20">
        <v>1</v>
      </c>
      <c r="J18" s="20">
        <v>0</v>
      </c>
      <c r="K18" s="29" t="s">
        <v>125</v>
      </c>
      <c r="L18" s="1" t="s">
        <v>136</v>
      </c>
      <c r="M18" s="1" t="s">
        <v>116</v>
      </c>
      <c r="N18" s="1" t="s">
        <v>149</v>
      </c>
      <c r="O18" s="31">
        <v>35</v>
      </c>
      <c r="P18" s="20">
        <v>31</v>
      </c>
      <c r="Q18" s="30">
        <v>4</v>
      </c>
      <c r="R18" s="29" t="s">
        <v>109</v>
      </c>
      <c r="S18" s="28" t="s">
        <v>232</v>
      </c>
    </row>
    <row r="19" spans="1:19" x14ac:dyDescent="0.25">
      <c r="A19" s="32" t="s">
        <v>12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4</v>
      </c>
      <c r="H19" s="20">
        <v>5</v>
      </c>
      <c r="I19" s="20">
        <v>0</v>
      </c>
      <c r="J19" s="20">
        <v>0</v>
      </c>
      <c r="K19" s="29" t="s">
        <v>187</v>
      </c>
      <c r="L19" s="1" t="s">
        <v>242</v>
      </c>
      <c r="M19" s="1" t="s">
        <v>116</v>
      </c>
      <c r="N19" s="1" t="s">
        <v>153</v>
      </c>
      <c r="O19" s="31">
        <v>28</v>
      </c>
      <c r="P19" s="20">
        <v>29</v>
      </c>
      <c r="Q19" s="30">
        <v>-1</v>
      </c>
      <c r="R19" s="29" t="s">
        <v>104</v>
      </c>
      <c r="S19" s="28" t="s">
        <v>218</v>
      </c>
    </row>
    <row r="20" spans="1:19" x14ac:dyDescent="0.25">
      <c r="A20" s="32" t="s">
        <v>1</v>
      </c>
      <c r="B20" s="52">
        <v>11</v>
      </c>
      <c r="C20" s="52">
        <v>6</v>
      </c>
      <c r="D20" s="52">
        <v>5</v>
      </c>
      <c r="E20" s="53">
        <v>0</v>
      </c>
      <c r="F20" s="30">
        <v>12</v>
      </c>
      <c r="G20" s="53">
        <v>5</v>
      </c>
      <c r="H20" s="53">
        <v>6</v>
      </c>
      <c r="I20" s="53">
        <v>0</v>
      </c>
      <c r="J20" s="53">
        <v>0</v>
      </c>
      <c r="K20" s="29" t="s">
        <v>148</v>
      </c>
      <c r="L20" s="52" t="s">
        <v>120</v>
      </c>
      <c r="M20" s="52" t="s">
        <v>120</v>
      </c>
      <c r="N20" s="52" t="s">
        <v>175</v>
      </c>
      <c r="O20" s="31">
        <v>28</v>
      </c>
      <c r="P20" s="53">
        <v>25</v>
      </c>
      <c r="Q20" s="30">
        <v>3</v>
      </c>
      <c r="R20" s="29" t="s">
        <v>113</v>
      </c>
      <c r="S20" s="28" t="s">
        <v>232</v>
      </c>
    </row>
    <row r="21" spans="1:19" ht="15.75" thickBot="1" x14ac:dyDescent="0.3">
      <c r="A21" s="27" t="s">
        <v>13</v>
      </c>
      <c r="B21" s="26">
        <v>11</v>
      </c>
      <c r="C21" s="26">
        <v>5</v>
      </c>
      <c r="D21" s="26">
        <v>5</v>
      </c>
      <c r="E21" s="24">
        <v>1</v>
      </c>
      <c r="F21" s="23">
        <v>11</v>
      </c>
      <c r="G21" s="24">
        <v>5</v>
      </c>
      <c r="H21" s="24">
        <v>5</v>
      </c>
      <c r="I21" s="24">
        <v>0</v>
      </c>
      <c r="J21" s="24">
        <v>1</v>
      </c>
      <c r="K21" s="22" t="s">
        <v>130</v>
      </c>
      <c r="L21" s="26" t="s">
        <v>138</v>
      </c>
      <c r="M21" s="26" t="s">
        <v>141</v>
      </c>
      <c r="N21" s="26" t="s">
        <v>165</v>
      </c>
      <c r="O21" s="25">
        <v>37</v>
      </c>
      <c r="P21" s="24">
        <v>40</v>
      </c>
      <c r="Q21" s="23">
        <v>-3</v>
      </c>
      <c r="R21" s="22" t="s">
        <v>99</v>
      </c>
      <c r="S21" s="21" t="s">
        <v>225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12</v>
      </c>
      <c r="C25" s="1">
        <v>7</v>
      </c>
      <c r="D25" s="1">
        <v>1</v>
      </c>
      <c r="E25" s="20">
        <v>4</v>
      </c>
      <c r="F25" s="30">
        <v>18</v>
      </c>
      <c r="G25" s="20">
        <v>7</v>
      </c>
      <c r="H25" s="20">
        <v>7</v>
      </c>
      <c r="I25" s="20">
        <v>0</v>
      </c>
      <c r="J25" s="20">
        <v>2</v>
      </c>
      <c r="K25" s="29" t="s">
        <v>142</v>
      </c>
      <c r="L25" s="1" t="s">
        <v>221</v>
      </c>
      <c r="M25" s="1" t="s">
        <v>118</v>
      </c>
      <c r="N25" s="1" t="s">
        <v>142</v>
      </c>
      <c r="O25" s="31">
        <v>45</v>
      </c>
      <c r="P25" s="20">
        <v>32</v>
      </c>
      <c r="Q25" s="30">
        <v>13</v>
      </c>
      <c r="R25" s="29" t="s">
        <v>104</v>
      </c>
      <c r="S25" s="28" t="s">
        <v>216</v>
      </c>
    </row>
    <row r="26" spans="1:19" x14ac:dyDescent="0.25">
      <c r="A26" s="32" t="s">
        <v>95</v>
      </c>
      <c r="B26" s="1">
        <v>11</v>
      </c>
      <c r="C26" s="1">
        <v>8</v>
      </c>
      <c r="D26" s="1">
        <v>3</v>
      </c>
      <c r="E26" s="20">
        <v>0</v>
      </c>
      <c r="F26" s="30">
        <v>16</v>
      </c>
      <c r="G26" s="20">
        <v>6</v>
      </c>
      <c r="H26" s="20">
        <v>8</v>
      </c>
      <c r="I26" s="20">
        <v>0</v>
      </c>
      <c r="J26" s="20">
        <v>0</v>
      </c>
      <c r="K26" s="29" t="s">
        <v>137</v>
      </c>
      <c r="L26" s="1" t="s">
        <v>175</v>
      </c>
      <c r="M26" s="1" t="s">
        <v>164</v>
      </c>
      <c r="N26" s="1" t="s">
        <v>203</v>
      </c>
      <c r="O26" s="31">
        <v>40</v>
      </c>
      <c r="P26" s="20">
        <v>30</v>
      </c>
      <c r="Q26" s="30">
        <v>10</v>
      </c>
      <c r="R26" s="29" t="s">
        <v>101</v>
      </c>
      <c r="S26" s="28" t="s">
        <v>219</v>
      </c>
    </row>
    <row r="27" spans="1:19" x14ac:dyDescent="0.25">
      <c r="A27" s="32" t="s">
        <v>0</v>
      </c>
      <c r="B27" s="1">
        <v>11</v>
      </c>
      <c r="C27" s="1">
        <v>8</v>
      </c>
      <c r="D27" s="1">
        <v>3</v>
      </c>
      <c r="E27" s="20">
        <v>0</v>
      </c>
      <c r="F27" s="30">
        <v>16</v>
      </c>
      <c r="G27" s="20">
        <v>7</v>
      </c>
      <c r="H27" s="20">
        <v>8</v>
      </c>
      <c r="I27" s="20">
        <v>0</v>
      </c>
      <c r="J27" s="20">
        <v>0</v>
      </c>
      <c r="K27" s="29" t="s">
        <v>175</v>
      </c>
      <c r="L27" s="1" t="s">
        <v>137</v>
      </c>
      <c r="M27" s="1" t="s">
        <v>103</v>
      </c>
      <c r="N27" s="1" t="s">
        <v>185</v>
      </c>
      <c r="O27" s="31">
        <v>40</v>
      </c>
      <c r="P27" s="20">
        <v>28</v>
      </c>
      <c r="Q27" s="30">
        <v>12</v>
      </c>
      <c r="R27" s="29" t="s">
        <v>104</v>
      </c>
      <c r="S27" s="28" t="s">
        <v>219</v>
      </c>
    </row>
    <row r="28" spans="1:19" x14ac:dyDescent="0.25">
      <c r="A28" s="32" t="s">
        <v>22</v>
      </c>
      <c r="B28" s="1">
        <v>11</v>
      </c>
      <c r="C28" s="1">
        <v>6</v>
      </c>
      <c r="D28" s="1">
        <v>3</v>
      </c>
      <c r="E28" s="20">
        <v>2</v>
      </c>
      <c r="F28" s="30">
        <v>14</v>
      </c>
      <c r="G28" s="20">
        <v>4</v>
      </c>
      <c r="H28" s="20">
        <v>5</v>
      </c>
      <c r="I28" s="20">
        <v>1</v>
      </c>
      <c r="J28" s="20">
        <v>0</v>
      </c>
      <c r="K28" s="29" t="s">
        <v>153</v>
      </c>
      <c r="L28" s="1" t="s">
        <v>152</v>
      </c>
      <c r="M28" s="1" t="s">
        <v>136</v>
      </c>
      <c r="N28" s="1" t="s">
        <v>192</v>
      </c>
      <c r="O28" s="31">
        <v>30</v>
      </c>
      <c r="P28" s="20">
        <v>32</v>
      </c>
      <c r="Q28" s="30">
        <v>-2</v>
      </c>
      <c r="R28" s="29" t="s">
        <v>101</v>
      </c>
      <c r="S28" s="28" t="s">
        <v>233</v>
      </c>
    </row>
    <row r="29" spans="1:19" x14ac:dyDescent="0.25">
      <c r="A29" s="32" t="s">
        <v>25</v>
      </c>
      <c r="B29" s="1">
        <v>11</v>
      </c>
      <c r="C29" s="1">
        <v>5</v>
      </c>
      <c r="D29" s="1">
        <v>4</v>
      </c>
      <c r="E29" s="20">
        <v>2</v>
      </c>
      <c r="F29" s="30">
        <v>12</v>
      </c>
      <c r="G29" s="20">
        <v>4</v>
      </c>
      <c r="H29" s="20">
        <v>5</v>
      </c>
      <c r="I29" s="20">
        <v>0</v>
      </c>
      <c r="J29" s="20">
        <v>1</v>
      </c>
      <c r="K29" s="29" t="s">
        <v>153</v>
      </c>
      <c r="L29" s="1" t="s">
        <v>131</v>
      </c>
      <c r="M29" s="1" t="s">
        <v>112</v>
      </c>
      <c r="N29" s="1" t="s">
        <v>153</v>
      </c>
      <c r="O29" s="31">
        <v>36</v>
      </c>
      <c r="P29" s="20">
        <v>32</v>
      </c>
      <c r="Q29" s="30">
        <v>4</v>
      </c>
      <c r="R29" s="29" t="s">
        <v>101</v>
      </c>
      <c r="S29" s="28" t="s">
        <v>233</v>
      </c>
    </row>
    <row r="30" spans="1:19" x14ac:dyDescent="0.25">
      <c r="A30" s="32" t="s">
        <v>15</v>
      </c>
      <c r="B30" s="1">
        <v>12</v>
      </c>
      <c r="C30" s="1">
        <v>4</v>
      </c>
      <c r="D30" s="1">
        <v>6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156</v>
      </c>
      <c r="L30" s="1" t="s">
        <v>141</v>
      </c>
      <c r="M30" s="1" t="s">
        <v>114</v>
      </c>
      <c r="N30" s="1" t="s">
        <v>138</v>
      </c>
      <c r="O30" s="31">
        <v>29</v>
      </c>
      <c r="P30" s="20">
        <v>41</v>
      </c>
      <c r="Q30" s="30">
        <v>-12</v>
      </c>
      <c r="R30" s="29" t="s">
        <v>113</v>
      </c>
      <c r="S30" s="28" t="s">
        <v>237</v>
      </c>
    </row>
    <row r="31" spans="1:19" x14ac:dyDescent="0.25">
      <c r="A31" s="32" t="s">
        <v>17</v>
      </c>
      <c r="B31" s="1">
        <v>12</v>
      </c>
      <c r="C31" s="1">
        <v>3</v>
      </c>
      <c r="D31" s="1">
        <v>6</v>
      </c>
      <c r="E31" s="20">
        <v>3</v>
      </c>
      <c r="F31" s="30">
        <v>9</v>
      </c>
      <c r="G31" s="20">
        <v>1</v>
      </c>
      <c r="H31" s="20">
        <v>2</v>
      </c>
      <c r="I31" s="20">
        <v>1</v>
      </c>
      <c r="J31" s="20">
        <v>0</v>
      </c>
      <c r="K31" s="29" t="s">
        <v>151</v>
      </c>
      <c r="L31" s="1" t="s">
        <v>138</v>
      </c>
      <c r="M31" s="1" t="s">
        <v>123</v>
      </c>
      <c r="N31" s="1" t="s">
        <v>144</v>
      </c>
      <c r="O31" s="31">
        <v>32</v>
      </c>
      <c r="P31" s="20">
        <v>47</v>
      </c>
      <c r="Q31" s="30">
        <v>-15</v>
      </c>
      <c r="R31" s="29" t="s">
        <v>159</v>
      </c>
      <c r="S31" s="28" t="s">
        <v>235</v>
      </c>
    </row>
    <row r="32" spans="1:19" ht="15.75" thickBot="1" x14ac:dyDescent="0.3">
      <c r="A32" s="32" t="s">
        <v>6</v>
      </c>
      <c r="B32" s="1">
        <v>11</v>
      </c>
      <c r="C32" s="1">
        <v>3</v>
      </c>
      <c r="D32" s="1">
        <v>6</v>
      </c>
      <c r="E32" s="20">
        <v>2</v>
      </c>
      <c r="F32" s="23">
        <v>8</v>
      </c>
      <c r="G32" s="20">
        <v>3</v>
      </c>
      <c r="H32" s="20">
        <v>3</v>
      </c>
      <c r="I32" s="20">
        <v>0</v>
      </c>
      <c r="J32" s="20">
        <v>1</v>
      </c>
      <c r="K32" s="29" t="s">
        <v>186</v>
      </c>
      <c r="L32" s="1" t="s">
        <v>119</v>
      </c>
      <c r="M32" s="1" t="s">
        <v>127</v>
      </c>
      <c r="N32" s="1" t="s">
        <v>191</v>
      </c>
      <c r="O32" s="31">
        <v>32</v>
      </c>
      <c r="P32" s="20">
        <v>48</v>
      </c>
      <c r="Q32" s="30">
        <v>-16</v>
      </c>
      <c r="R32" s="29" t="s">
        <v>167</v>
      </c>
      <c r="S32" s="28" t="s">
        <v>215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11</v>
      </c>
      <c r="C35" s="52">
        <v>6</v>
      </c>
      <c r="D35" s="52">
        <v>2</v>
      </c>
      <c r="E35" s="53">
        <v>3</v>
      </c>
      <c r="F35" s="33">
        <v>15</v>
      </c>
      <c r="G35" s="53">
        <v>5</v>
      </c>
      <c r="H35" s="53">
        <v>6</v>
      </c>
      <c r="I35" s="53">
        <v>0</v>
      </c>
      <c r="J35" s="53">
        <v>1</v>
      </c>
      <c r="K35" s="29" t="s">
        <v>152</v>
      </c>
      <c r="L35" s="52" t="s">
        <v>168</v>
      </c>
      <c r="M35" s="52" t="s">
        <v>142</v>
      </c>
      <c r="N35" s="52" t="s">
        <v>168</v>
      </c>
      <c r="O35" s="31">
        <v>39</v>
      </c>
      <c r="P35" s="53">
        <v>32</v>
      </c>
      <c r="Q35" s="30">
        <v>7</v>
      </c>
      <c r="R35" s="29" t="s">
        <v>101</v>
      </c>
      <c r="S35" s="28" t="s">
        <v>231</v>
      </c>
    </row>
    <row r="36" spans="1:19" x14ac:dyDescent="0.25">
      <c r="A36" s="32" t="s">
        <v>18</v>
      </c>
      <c r="B36" s="1">
        <v>12</v>
      </c>
      <c r="C36" s="1">
        <v>5</v>
      </c>
      <c r="D36" s="1">
        <v>3</v>
      </c>
      <c r="E36" s="20">
        <v>4</v>
      </c>
      <c r="F36" s="30">
        <v>14</v>
      </c>
      <c r="G36" s="20">
        <v>1</v>
      </c>
      <c r="H36" s="20">
        <v>4</v>
      </c>
      <c r="I36" s="20">
        <v>1</v>
      </c>
      <c r="J36" s="20">
        <v>3</v>
      </c>
      <c r="K36" s="29" t="s">
        <v>145</v>
      </c>
      <c r="L36" s="1" t="s">
        <v>212</v>
      </c>
      <c r="M36" s="1" t="s">
        <v>105</v>
      </c>
      <c r="N36" s="1" t="s">
        <v>211</v>
      </c>
      <c r="O36" s="31">
        <v>36</v>
      </c>
      <c r="P36" s="20">
        <v>40</v>
      </c>
      <c r="Q36" s="30">
        <v>-4</v>
      </c>
      <c r="R36" s="29" t="s">
        <v>101</v>
      </c>
      <c r="S36" s="28" t="s">
        <v>245</v>
      </c>
    </row>
    <row r="37" spans="1:19" x14ac:dyDescent="0.25">
      <c r="A37" s="32" t="s">
        <v>31</v>
      </c>
      <c r="B37" s="1">
        <v>10</v>
      </c>
      <c r="C37" s="1">
        <v>6</v>
      </c>
      <c r="D37" s="1">
        <v>3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112</v>
      </c>
      <c r="L37" s="1" t="s">
        <v>192</v>
      </c>
      <c r="M37" s="1" t="s">
        <v>103</v>
      </c>
      <c r="N37" s="1" t="s">
        <v>126</v>
      </c>
      <c r="O37" s="31">
        <v>37</v>
      </c>
      <c r="P37" s="20">
        <v>33</v>
      </c>
      <c r="Q37" s="30">
        <v>4</v>
      </c>
      <c r="R37" s="29" t="s">
        <v>104</v>
      </c>
      <c r="S37" s="28" t="s">
        <v>234</v>
      </c>
    </row>
    <row r="38" spans="1:19" x14ac:dyDescent="0.25">
      <c r="A38" s="32" t="s">
        <v>20</v>
      </c>
      <c r="B38" s="1">
        <v>12</v>
      </c>
      <c r="C38" s="1">
        <v>5</v>
      </c>
      <c r="D38" s="1">
        <v>4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142</v>
      </c>
      <c r="L38" s="1" t="s">
        <v>172</v>
      </c>
      <c r="M38" s="1" t="s">
        <v>150</v>
      </c>
      <c r="N38" s="1" t="s">
        <v>140</v>
      </c>
      <c r="O38" s="31">
        <v>38</v>
      </c>
      <c r="P38" s="20">
        <v>39</v>
      </c>
      <c r="Q38" s="30">
        <v>-1</v>
      </c>
      <c r="R38" s="29" t="s">
        <v>101</v>
      </c>
      <c r="S38" s="28" t="s">
        <v>218</v>
      </c>
    </row>
    <row r="39" spans="1:19" x14ac:dyDescent="0.25">
      <c r="A39" s="32" t="s">
        <v>7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3</v>
      </c>
      <c r="H39" s="20">
        <v>5</v>
      </c>
      <c r="I39" s="20">
        <v>0</v>
      </c>
      <c r="J39" s="20">
        <v>1</v>
      </c>
      <c r="K39" s="29" t="s">
        <v>124</v>
      </c>
      <c r="L39" s="1" t="s">
        <v>144</v>
      </c>
      <c r="M39" s="1" t="s">
        <v>110</v>
      </c>
      <c r="N39" s="1" t="s">
        <v>137</v>
      </c>
      <c r="O39" s="31">
        <v>28</v>
      </c>
      <c r="P39" s="20">
        <v>29</v>
      </c>
      <c r="Q39" s="30">
        <v>-1</v>
      </c>
      <c r="R39" s="29" t="s">
        <v>101</v>
      </c>
      <c r="S39" s="28" t="s">
        <v>239</v>
      </c>
    </row>
    <row r="40" spans="1:19" x14ac:dyDescent="0.25">
      <c r="A40" s="32" t="s">
        <v>3</v>
      </c>
      <c r="B40" s="1">
        <v>12</v>
      </c>
      <c r="C40" s="1">
        <v>6</v>
      </c>
      <c r="D40" s="1">
        <v>6</v>
      </c>
      <c r="E40" s="20">
        <v>0</v>
      </c>
      <c r="F40" s="30">
        <v>12</v>
      </c>
      <c r="G40" s="20">
        <v>1</v>
      </c>
      <c r="H40" s="20">
        <v>4</v>
      </c>
      <c r="I40" s="20">
        <v>2</v>
      </c>
      <c r="J40" s="20">
        <v>0</v>
      </c>
      <c r="K40" s="29" t="s">
        <v>125</v>
      </c>
      <c r="L40" s="1" t="s">
        <v>175</v>
      </c>
      <c r="M40" s="1" t="s">
        <v>112</v>
      </c>
      <c r="N40" s="1" t="s">
        <v>183</v>
      </c>
      <c r="O40" s="31">
        <v>33</v>
      </c>
      <c r="P40" s="20">
        <v>36</v>
      </c>
      <c r="Q40" s="30">
        <v>-3</v>
      </c>
      <c r="R40" s="29" t="s">
        <v>99</v>
      </c>
      <c r="S40" s="28" t="s">
        <v>202</v>
      </c>
    </row>
    <row r="41" spans="1:19" x14ac:dyDescent="0.25">
      <c r="A41" s="32" t="s">
        <v>8</v>
      </c>
      <c r="B41" s="1">
        <v>11</v>
      </c>
      <c r="C41" s="1">
        <v>3</v>
      </c>
      <c r="D41" s="1">
        <v>6</v>
      </c>
      <c r="E41" s="20">
        <v>2</v>
      </c>
      <c r="F41" s="30">
        <v>8</v>
      </c>
      <c r="G41" s="20">
        <v>1</v>
      </c>
      <c r="H41" s="20">
        <v>3</v>
      </c>
      <c r="I41" s="20">
        <v>0</v>
      </c>
      <c r="J41" s="20">
        <v>0</v>
      </c>
      <c r="K41" s="29" t="s">
        <v>151</v>
      </c>
      <c r="L41" s="1" t="s">
        <v>125</v>
      </c>
      <c r="M41" s="1" t="s">
        <v>128</v>
      </c>
      <c r="N41" s="1" t="s">
        <v>143</v>
      </c>
      <c r="O41" s="31">
        <v>37</v>
      </c>
      <c r="P41" s="20">
        <v>48</v>
      </c>
      <c r="Q41" s="30">
        <v>-11</v>
      </c>
      <c r="R41" s="29" t="s">
        <v>99</v>
      </c>
      <c r="S41" s="28" t="s">
        <v>237</v>
      </c>
    </row>
    <row r="42" spans="1:19" ht="15.75" thickBot="1" x14ac:dyDescent="0.3">
      <c r="A42" s="27" t="s">
        <v>27</v>
      </c>
      <c r="B42" s="26">
        <v>12</v>
      </c>
      <c r="C42" s="26">
        <v>2</v>
      </c>
      <c r="D42" s="26">
        <v>8</v>
      </c>
      <c r="E42" s="24">
        <v>2</v>
      </c>
      <c r="F42" s="23">
        <v>6</v>
      </c>
      <c r="G42" s="24">
        <v>0</v>
      </c>
      <c r="H42" s="24">
        <v>1</v>
      </c>
      <c r="I42" s="24">
        <v>1</v>
      </c>
      <c r="J42" s="24">
        <v>1</v>
      </c>
      <c r="K42" s="22" t="s">
        <v>141</v>
      </c>
      <c r="L42" s="26" t="s">
        <v>243</v>
      </c>
      <c r="M42" s="26" t="s">
        <v>127</v>
      </c>
      <c r="N42" s="26" t="s">
        <v>196</v>
      </c>
      <c r="O42" s="25">
        <v>27</v>
      </c>
      <c r="P42" s="24">
        <v>43</v>
      </c>
      <c r="Q42" s="23">
        <v>-16</v>
      </c>
      <c r="R42" s="22" t="s">
        <v>107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E8D6364-8179-444B-8057-819A7597C1A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13</v>
      </c>
      <c r="C4" s="40">
        <f>Boston_Bruins!$I$84</f>
        <v>6</v>
      </c>
      <c r="D4" s="40">
        <f>Boston_Bruins!$J$84</f>
        <v>7</v>
      </c>
      <c r="E4" s="38">
        <f>Boston_Bruins!$L$84</f>
        <v>0</v>
      </c>
      <c r="F4" s="33">
        <f t="shared" ref="F4:F11" si="0">(C4*2)+E4</f>
        <v>12</v>
      </c>
      <c r="G4" s="39">
        <f>C4-(Boston_Bruins!$K$84+I4)</f>
        <v>4</v>
      </c>
      <c r="H4" s="38">
        <f t="shared" ref="H4:H11" si="1">C4-I4</f>
        <v>6</v>
      </c>
      <c r="I4" s="38">
        <f>Boston_Bruins!$M$84</f>
        <v>0</v>
      </c>
      <c r="J4" s="33">
        <f>Boston_Bruins!$N$84</f>
        <v>0</v>
      </c>
      <c r="K4" s="37" t="str">
        <f>Boston_Bruins!$O$85</f>
        <v>5-3-0</v>
      </c>
      <c r="L4" s="40" t="str">
        <f>Boston_Bruins!$R$85</f>
        <v>1-4-0</v>
      </c>
      <c r="M4" s="40" t="str">
        <f>Boston_Bruins!$U$85</f>
        <v>2-3-0</v>
      </c>
      <c r="N4" s="40" t="str">
        <f>Boston_Bruins!$X$85</f>
        <v>4-3-0</v>
      </c>
      <c r="O4" s="39">
        <f>Boston_Bruins!$E$85</f>
        <v>43</v>
      </c>
      <c r="P4" s="38">
        <f>Boston_Bruins!$F$85</f>
        <v>47</v>
      </c>
      <c r="Q4" s="33">
        <f t="shared" ref="Q4:Q11" si="2">O4-P4</f>
        <v>-4</v>
      </c>
      <c r="R4" s="37" t="str">
        <f>Boston_Bruins!$AA$85</f>
        <v>W2</v>
      </c>
      <c r="S4" s="36" t="str">
        <f>Boston_Bruins!$AD$85</f>
        <v>3-7-0</v>
      </c>
    </row>
    <row r="5" spans="1:20" x14ac:dyDescent="0.25">
      <c r="A5" s="32" t="s">
        <v>28</v>
      </c>
      <c r="B5" s="1">
        <f>Buffalo_Sabres!$D$86</f>
        <v>11</v>
      </c>
      <c r="C5" s="1">
        <f>Buffalo_Sabres!$I$84</f>
        <v>4</v>
      </c>
      <c r="D5" s="1">
        <f>Buffalo_Sabres!$J$84</f>
        <v>4</v>
      </c>
      <c r="E5" s="20">
        <f>Buffalo_Sabres!$L$84</f>
        <v>3</v>
      </c>
      <c r="F5" s="30">
        <f t="shared" si="0"/>
        <v>11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4-2-1</v>
      </c>
      <c r="L5" s="1" t="str">
        <f>Buffalo_Sabres!$R$85</f>
        <v>0-2-2</v>
      </c>
      <c r="M5" s="1" t="str">
        <f>Buffalo_Sabres!$U$85</f>
        <v>4-2-2</v>
      </c>
      <c r="N5" s="1" t="str">
        <f>Buffalo_Sabres!$X$85</f>
        <v>4-3-3</v>
      </c>
      <c r="O5" s="31">
        <f>Buffalo_Sabres!$E$85</f>
        <v>33</v>
      </c>
      <c r="P5" s="20">
        <f>Buffalo_Sabres!$F$85</f>
        <v>35</v>
      </c>
      <c r="Q5" s="30">
        <f t="shared" si="2"/>
        <v>-2</v>
      </c>
      <c r="R5" s="29" t="str">
        <f>Buffalo_Sabres!$AA$85</f>
        <v>L3</v>
      </c>
      <c r="S5" s="28" t="str">
        <f>Buffalo_Sabres!$AD$85</f>
        <v>4-3-3</v>
      </c>
    </row>
    <row r="6" spans="1:20" x14ac:dyDescent="0.25">
      <c r="A6" s="32" t="s">
        <v>21</v>
      </c>
      <c r="B6" s="1">
        <f>Detroit_Red_Wings!$D$86</f>
        <v>12</v>
      </c>
      <c r="C6" s="1">
        <f>Detroit_Red_Wings!$I$84</f>
        <v>8</v>
      </c>
      <c r="D6" s="1">
        <f>Detroit_Red_Wings!$J$84</f>
        <v>4</v>
      </c>
      <c r="E6" s="20">
        <f>Detroit_Red_Wings!$L$84</f>
        <v>0</v>
      </c>
      <c r="F6" s="30">
        <f t="shared" si="0"/>
        <v>16</v>
      </c>
      <c r="G6" s="31">
        <f>C6-(Detroit_Red_Wings!$K$84+I6)</f>
        <v>5</v>
      </c>
      <c r="H6" s="20">
        <f t="shared" si="1"/>
        <v>7</v>
      </c>
      <c r="I6" s="20">
        <f>Detroit_Red_Wings!$M$84</f>
        <v>1</v>
      </c>
      <c r="J6" s="30">
        <f>Detroit_Red_Wings!$N$84</f>
        <v>0</v>
      </c>
      <c r="K6" s="29" t="str">
        <f>Detroit_Red_Wings!$O$85</f>
        <v>5-1-0</v>
      </c>
      <c r="L6" s="1" t="str">
        <f>Detroit_Red_Wings!$R$85</f>
        <v>3-3-0</v>
      </c>
      <c r="M6" s="1" t="str">
        <f>Detroit_Red_Wings!$U$85</f>
        <v>4-2-0</v>
      </c>
      <c r="N6" s="1" t="str">
        <f>Detroit_Red_Wings!$X$85</f>
        <v>4-3-0</v>
      </c>
      <c r="O6" s="31">
        <f>Detroit_Red_Wings!$E$85</f>
        <v>41</v>
      </c>
      <c r="P6" s="20">
        <f>Detroit_Red_Wings!$F$85</f>
        <v>39</v>
      </c>
      <c r="Q6" s="30">
        <f t="shared" si="2"/>
        <v>2</v>
      </c>
      <c r="R6" s="29" t="str">
        <f>Detroit_Red_Wings!$AA$85</f>
        <v>L1</v>
      </c>
      <c r="S6" s="28" t="str">
        <f>Detroit_Red_Wings!$AD$85</f>
        <v>7-3-0</v>
      </c>
    </row>
    <row r="7" spans="1:20" x14ac:dyDescent="0.25">
      <c r="A7" s="32" t="s">
        <v>19</v>
      </c>
      <c r="B7" s="1">
        <f>Florida_Panthers!$D$86</f>
        <v>11</v>
      </c>
      <c r="C7" s="1">
        <f>Florida_Panthers!$I$84</f>
        <v>5</v>
      </c>
      <c r="D7" s="1">
        <f>Florida_Panthers!$J$84</f>
        <v>5</v>
      </c>
      <c r="E7" s="20">
        <f>Florida_Panthers!$L$84</f>
        <v>1</v>
      </c>
      <c r="F7" s="30">
        <f t="shared" si="0"/>
        <v>11</v>
      </c>
      <c r="G7" s="31">
        <f>C7-(Florida_Panthers!$K$84+I7)</f>
        <v>5</v>
      </c>
      <c r="H7" s="20">
        <f t="shared" si="1"/>
        <v>5</v>
      </c>
      <c r="I7" s="20">
        <f>Florida_Panthers!$M$84</f>
        <v>0</v>
      </c>
      <c r="J7" s="30">
        <f>Florida_Panthers!$N$84</f>
        <v>1</v>
      </c>
      <c r="K7" s="29" t="str">
        <f>Florida_Panthers!$O$85</f>
        <v>4-1-1</v>
      </c>
      <c r="L7" s="1" t="str">
        <f>Florida_Panthers!$R$85</f>
        <v>1-4-0</v>
      </c>
      <c r="M7" s="1" t="str">
        <f>Florida_Panthers!$U$85</f>
        <v>2-2-0</v>
      </c>
      <c r="N7" s="1" t="str">
        <f>Florida_Panthers!$X$85</f>
        <v>3-5-0</v>
      </c>
      <c r="O7" s="31">
        <f>Florida_Panthers!$E$85</f>
        <v>27</v>
      </c>
      <c r="P7" s="20">
        <f>Florida_Panthers!$F$85</f>
        <v>31</v>
      </c>
      <c r="Q7" s="30">
        <f t="shared" si="2"/>
        <v>-4</v>
      </c>
      <c r="R7" s="29" t="str">
        <f>Florida_Panthers!$AA$85</f>
        <v>L1</v>
      </c>
      <c r="S7" s="28" t="str">
        <f>Florida_Panthers!$AD$85</f>
        <v>4-5-1</v>
      </c>
    </row>
    <row r="8" spans="1:20" x14ac:dyDescent="0.25">
      <c r="A8" s="32" t="s">
        <v>16</v>
      </c>
      <c r="B8" s="1">
        <f>Montreal_Canadiens!$D$86</f>
        <v>11</v>
      </c>
      <c r="C8" s="1">
        <f>Montreal_Canadiens!$I$84</f>
        <v>8</v>
      </c>
      <c r="D8" s="1">
        <f>Montreal_Canadiens!$J$84</f>
        <v>3</v>
      </c>
      <c r="E8" s="20">
        <f>Montreal_Canadiens!$L$84</f>
        <v>0</v>
      </c>
      <c r="F8" s="30">
        <f t="shared" si="0"/>
        <v>16</v>
      </c>
      <c r="G8" s="31">
        <f>C8-(Montreal_Canadiens!$K$84+I8)</f>
        <v>4</v>
      </c>
      <c r="H8" s="20">
        <f t="shared" si="1"/>
        <v>8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3-1-0</v>
      </c>
      <c r="L8" s="1" t="str">
        <f>Montreal_Canadiens!$R$85</f>
        <v>5-2-0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40</v>
      </c>
      <c r="P8" s="20">
        <f>Montreal_Canadiens!$F$85</f>
        <v>33</v>
      </c>
      <c r="Q8" s="30">
        <f t="shared" si="2"/>
        <v>7</v>
      </c>
      <c r="R8" s="29" t="str">
        <f>Montreal_Canadiens!$AA$85</f>
        <v>W2</v>
      </c>
      <c r="S8" s="28" t="str">
        <f>Montreal_Canadiens!$AD$85</f>
        <v>8-2-0</v>
      </c>
    </row>
    <row r="9" spans="1:20" x14ac:dyDescent="0.25">
      <c r="A9" s="32" t="s">
        <v>11</v>
      </c>
      <c r="B9" s="1">
        <f>Ottawa_Senators!$D$86</f>
        <v>12</v>
      </c>
      <c r="C9" s="1">
        <f>Ottawa_Senators!$I$84</f>
        <v>6</v>
      </c>
      <c r="D9" s="1">
        <f>Ottawa_Senators!$J$84</f>
        <v>5</v>
      </c>
      <c r="E9" s="20">
        <f>Ottawa_Senators!$L$84</f>
        <v>1</v>
      </c>
      <c r="F9" s="30">
        <f t="shared" si="0"/>
        <v>13</v>
      </c>
      <c r="G9" s="31">
        <f>C9-(Ottawa_Senators!$K$84+I9)</f>
        <v>2</v>
      </c>
      <c r="H9" s="20">
        <f t="shared" si="1"/>
        <v>4</v>
      </c>
      <c r="I9" s="20">
        <f>Ottawa_Senators!$M$84</f>
        <v>2</v>
      </c>
      <c r="J9" s="30">
        <f>Ottawa_Senators!$N$84</f>
        <v>0</v>
      </c>
      <c r="K9" s="29" t="str">
        <f>Ottawa_Senators!$O$85</f>
        <v>4-2-1</v>
      </c>
      <c r="L9" s="1" t="str">
        <f>Ottawa_Senators!$R$85</f>
        <v>2-3-0</v>
      </c>
      <c r="M9" s="1" t="str">
        <f>Ottawa_Senators!$U$85</f>
        <v>2-2-0</v>
      </c>
      <c r="N9" s="1" t="str">
        <f>Ottawa_Senators!$X$85</f>
        <v>4-3-0</v>
      </c>
      <c r="O9" s="31">
        <f>Ottawa_Senators!$E$85</f>
        <v>45</v>
      </c>
      <c r="P9" s="20">
        <f>Ottawa_Senators!$F$85</f>
        <v>47</v>
      </c>
      <c r="Q9" s="30">
        <f t="shared" si="2"/>
        <v>-2</v>
      </c>
      <c r="R9" s="29" t="str">
        <f>Ottawa_Senators!$AA$85</f>
        <v>W1</v>
      </c>
      <c r="S9" s="28" t="str">
        <f>Ottawa_Senators!$AD$85</f>
        <v>5-4-1</v>
      </c>
    </row>
    <row r="10" spans="1:20" x14ac:dyDescent="0.25">
      <c r="A10" s="32" t="s">
        <v>5</v>
      </c>
      <c r="B10" s="1">
        <f>Tampa_Bay_Lightning!$D$86</f>
        <v>11</v>
      </c>
      <c r="C10" s="1">
        <f>Tampa_Bay_Lightning!$I$84</f>
        <v>5</v>
      </c>
      <c r="D10" s="1">
        <f>Tampa_Bay_Lightning!$J$84</f>
        <v>4</v>
      </c>
      <c r="E10" s="20">
        <f>Tampa_Bay_Lightning!$L$84</f>
        <v>2</v>
      </c>
      <c r="F10" s="30">
        <f t="shared" si="0"/>
        <v>12</v>
      </c>
      <c r="G10" s="31">
        <f>C10-(Tampa_Bay_Lightning!$K$84+I10)</f>
        <v>3</v>
      </c>
      <c r="H10" s="20">
        <f t="shared" si="1"/>
        <v>5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3-3-0</v>
      </c>
      <c r="L10" s="1" t="str">
        <f>Tampa_Bay_Lightning!$R$85</f>
        <v>2-1-2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31</v>
      </c>
      <c r="P10" s="20">
        <f>Tampa_Bay_Lightning!$F$85</f>
        <v>31</v>
      </c>
      <c r="Q10" s="30">
        <f t="shared" si="2"/>
        <v>0</v>
      </c>
      <c r="R10" s="29" t="str">
        <f>Tampa_Bay_Lightning!$AA$85</f>
        <v>W4</v>
      </c>
      <c r="S10" s="28" t="str">
        <f>Tampa_Bay_Lightning!$AD$85</f>
        <v>5-3-2</v>
      </c>
    </row>
    <row r="11" spans="1:20" ht="15.75" thickBot="1" x14ac:dyDescent="0.3">
      <c r="A11" s="32" t="s">
        <v>4</v>
      </c>
      <c r="B11" s="1">
        <f>Toronto_Maple_Leafs!$D$86</f>
        <v>11</v>
      </c>
      <c r="C11" s="1">
        <f>Toronto_Maple_Leafs!$I$84</f>
        <v>5</v>
      </c>
      <c r="D11" s="1">
        <f>Toronto_Maple_Leafs!$J$84</f>
        <v>5</v>
      </c>
      <c r="E11" s="24">
        <f>Toronto_Maple_Leafs!$L$84</f>
        <v>1</v>
      </c>
      <c r="F11" s="23">
        <f t="shared" si="0"/>
        <v>11</v>
      </c>
      <c r="G11" s="25">
        <f>C11-(Toronto_Maple_Leafs!$K$84+I11)</f>
        <v>3</v>
      </c>
      <c r="H11" s="24">
        <f t="shared" si="1"/>
        <v>5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5-2-1</v>
      </c>
      <c r="L11" s="1" t="str">
        <f>Toronto_Maple_Leafs!$R$85</f>
        <v>0-3-0</v>
      </c>
      <c r="M11" s="1" t="str">
        <f>Toronto_Maple_Leafs!$U$85</f>
        <v>2-3-0</v>
      </c>
      <c r="N11" s="1" t="str">
        <f>Toronto_Maple_Leafs!$X$85</f>
        <v>3-5-0</v>
      </c>
      <c r="O11" s="31">
        <f>Toronto_Maple_Leafs!$E$85</f>
        <v>38</v>
      </c>
      <c r="P11" s="20">
        <f>Toronto_Maple_Leafs!$F$85</f>
        <v>42</v>
      </c>
      <c r="Q11" s="30">
        <f t="shared" si="2"/>
        <v>-4</v>
      </c>
      <c r="R11" s="29" t="str">
        <f>Toronto_Maple_Leafs!$AA$85</f>
        <v>L1</v>
      </c>
      <c r="S11" s="28" t="str">
        <f>Toronto_Maple_Leafs!$AD$85</f>
        <v>4-5-1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10</v>
      </c>
      <c r="C14" s="1">
        <f>Carolina_Hurricanes!$I$84</f>
        <v>7</v>
      </c>
      <c r="D14" s="1">
        <f>Carolina_Hurricanes!$J$84</f>
        <v>3</v>
      </c>
      <c r="E14" s="20">
        <f>Carolina_Hurricanes!$L$84</f>
        <v>0</v>
      </c>
      <c r="F14" s="33">
        <f t="shared" ref="F14:F21" si="3">(C14*2)+E14</f>
        <v>14</v>
      </c>
      <c r="G14" s="20">
        <f>C14-(Carolina_Hurricanes!$K$84+I14)</f>
        <v>3</v>
      </c>
      <c r="H14" s="20">
        <f t="shared" ref="H14:H21" si="4">C14-I14</f>
        <v>6</v>
      </c>
      <c r="I14" s="20">
        <f>Carolina_Hurricanes!$M$84</f>
        <v>1</v>
      </c>
      <c r="J14" s="20">
        <f>Carolina_Hurricanes!$N$84</f>
        <v>0</v>
      </c>
      <c r="K14" s="29" t="str">
        <f>Carolina_Hurricanes!$O$85</f>
        <v>3-1-0</v>
      </c>
      <c r="L14" s="1" t="str">
        <f>Carolina_Hurricanes!$R$85</f>
        <v>4-2-0</v>
      </c>
      <c r="M14" s="1" t="str">
        <f>Carolina_Hurricanes!$U$85</f>
        <v>3-0-0</v>
      </c>
      <c r="N14" s="1" t="str">
        <f>Carolina_Hurricanes!$X$85</f>
        <v>3-0-0</v>
      </c>
      <c r="O14" s="31">
        <f>Carolina_Hurricanes!$E$85</f>
        <v>40</v>
      </c>
      <c r="P14" s="20">
        <f>Carolina_Hurricanes!$F$85</f>
        <v>30</v>
      </c>
      <c r="Q14" s="30">
        <f t="shared" ref="Q14:Q21" si="5">O14-P14</f>
        <v>10</v>
      </c>
      <c r="R14" s="29" t="str">
        <f>Carolina_Hurricanes!$AA$85</f>
        <v>W1</v>
      </c>
      <c r="S14" s="28" t="str">
        <f>Carolina_Hurricanes!$AD$85</f>
        <v>7-3-0</v>
      </c>
    </row>
    <row r="15" spans="1:20" x14ac:dyDescent="0.25">
      <c r="A15" s="32" t="s">
        <v>23</v>
      </c>
      <c r="B15" s="1">
        <f>Columbus_Blue_Jackets!$D$86</f>
        <v>10</v>
      </c>
      <c r="C15" s="1">
        <f>Columbus_Blue_Jackets!$I$84</f>
        <v>6</v>
      </c>
      <c r="D15" s="1">
        <f>Columbus_Blue_Jackets!$J$84</f>
        <v>4</v>
      </c>
      <c r="E15" s="20">
        <f>Columbus_Blue_Jackets!$L$84</f>
        <v>0</v>
      </c>
      <c r="F15" s="30">
        <f t="shared" si="3"/>
        <v>12</v>
      </c>
      <c r="G15" s="20">
        <f>C15-(Columbus_Blue_Jackets!$K$84+I15)</f>
        <v>3</v>
      </c>
      <c r="H15" s="20">
        <f t="shared" si="4"/>
        <v>5</v>
      </c>
      <c r="I15" s="20">
        <f>Columbus_Blue_Jackets!$M$84</f>
        <v>1</v>
      </c>
      <c r="J15" s="20">
        <f>Columbus_Blue_Jackets!$N$84</f>
        <v>0</v>
      </c>
      <c r="K15" s="29" t="str">
        <f>Columbus_Blue_Jackets!$O$85</f>
        <v>2-3-0</v>
      </c>
      <c r="L15" s="1" t="str">
        <f>Columbus_Blue_Jackets!$R$85</f>
        <v>4-1-0</v>
      </c>
      <c r="M15" s="1" t="str">
        <f>Columbus_Blue_Jackets!$U$85</f>
        <v>1-2-0</v>
      </c>
      <c r="N15" s="1" t="str">
        <f>Columbus_Blue_Jackets!$X$85</f>
        <v>4-2-0</v>
      </c>
      <c r="O15" s="31">
        <f>Columbus_Blue_Jackets!$E$85</f>
        <v>35</v>
      </c>
      <c r="P15" s="20">
        <f>Columbus_Blue_Jackets!$F$85</f>
        <v>31</v>
      </c>
      <c r="Q15" s="30">
        <f t="shared" si="5"/>
        <v>4</v>
      </c>
      <c r="R15" s="29" t="str">
        <f>Columbus_Blue_Jackets!$AA$85</f>
        <v>W3</v>
      </c>
      <c r="S15" s="28" t="str">
        <f>Columbus_Blue_Jackets!$AD$85</f>
        <v>6-4-0</v>
      </c>
    </row>
    <row r="16" spans="1:20" x14ac:dyDescent="0.25">
      <c r="A16" s="32" t="s">
        <v>14</v>
      </c>
      <c r="B16" s="1">
        <f>New_Jersey_Devils!$D$86</f>
        <v>11</v>
      </c>
      <c r="C16" s="1">
        <f>New_Jersey_Devils!$I$84</f>
        <v>8</v>
      </c>
      <c r="D16" s="1">
        <f>New_Jersey_Devils!$J$84</f>
        <v>3</v>
      </c>
      <c r="E16" s="20">
        <f>New_Jersey_Devils!$L$84</f>
        <v>0</v>
      </c>
      <c r="F16" s="30">
        <f t="shared" si="3"/>
        <v>16</v>
      </c>
      <c r="G16" s="20">
        <f>C16-(New_Jersey_Devils!$K$84+I16)</f>
        <v>7</v>
      </c>
      <c r="H16" s="20">
        <f t="shared" si="4"/>
        <v>8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5-0-0</v>
      </c>
      <c r="L16" s="1" t="str">
        <f>New_Jersey_Devils!$R$85</f>
        <v>3-3-0</v>
      </c>
      <c r="M16" s="1" t="str">
        <f>New_Jersey_Devils!$U$85</f>
        <v>1-1-0</v>
      </c>
      <c r="N16" s="1" t="str">
        <f>New_Jersey_Devils!$X$85</f>
        <v>4-1-0</v>
      </c>
      <c r="O16" s="31">
        <f>New_Jersey_Devils!$E$85</f>
        <v>41</v>
      </c>
      <c r="P16" s="20">
        <f>New_Jersey_Devils!$F$85</f>
        <v>35</v>
      </c>
      <c r="Q16" s="30">
        <f t="shared" si="5"/>
        <v>6</v>
      </c>
      <c r="R16" s="29" t="str">
        <f>New_Jersey_Devils!$AA$85</f>
        <v>L2</v>
      </c>
      <c r="S16" s="28" t="str">
        <f>New_Jersey_Devils!$AD$85</f>
        <v>8-2-0</v>
      </c>
    </row>
    <row r="17" spans="1:19" x14ac:dyDescent="0.25">
      <c r="A17" s="32" t="s">
        <v>13</v>
      </c>
      <c r="B17" s="1">
        <f>New_York_Islanders!$D$86</f>
        <v>11</v>
      </c>
      <c r="C17" s="1">
        <f>New_York_Islanders!$I$84</f>
        <v>5</v>
      </c>
      <c r="D17" s="1">
        <f>New_York_Islanders!$J$84</f>
        <v>5</v>
      </c>
      <c r="E17" s="20">
        <f>New_York_Islanders!$L$84</f>
        <v>1</v>
      </c>
      <c r="F17" s="30">
        <f t="shared" si="3"/>
        <v>11</v>
      </c>
      <c r="G17" s="20">
        <f>C17-(New_York_Islanders!$K$84+I17)</f>
        <v>5</v>
      </c>
      <c r="H17" s="20">
        <f t="shared" si="4"/>
        <v>5</v>
      </c>
      <c r="I17" s="20">
        <f>New_York_Islanders!$M$84</f>
        <v>0</v>
      </c>
      <c r="J17" s="20">
        <f>New_York_Islanders!$N$84</f>
        <v>1</v>
      </c>
      <c r="K17" s="29" t="str">
        <f>New_York_Islanders!$O$85</f>
        <v>3-2-0</v>
      </c>
      <c r="L17" s="1" t="str">
        <f>New_York_Islanders!$R$85</f>
        <v>2-3-1</v>
      </c>
      <c r="M17" s="1" t="str">
        <f>New_York_Islanders!$U$85</f>
        <v>1-3-1</v>
      </c>
      <c r="N17" s="1" t="str">
        <f>New_York_Islanders!$X$85</f>
        <v>3-4-1</v>
      </c>
      <c r="O17" s="31">
        <f>New_York_Islanders!$E$85</f>
        <v>37</v>
      </c>
      <c r="P17" s="20">
        <f>New_York_Islanders!$F$85</f>
        <v>40</v>
      </c>
      <c r="Q17" s="30">
        <f t="shared" si="5"/>
        <v>-3</v>
      </c>
      <c r="R17" s="29" t="str">
        <f>New_York_Islanders!$AA$85</f>
        <v>W1</v>
      </c>
      <c r="S17" s="28" t="str">
        <f>New_York_Islanders!$AD$85</f>
        <v>5-4-1</v>
      </c>
    </row>
    <row r="18" spans="1:19" x14ac:dyDescent="0.25">
      <c r="A18" s="32" t="s">
        <v>12</v>
      </c>
      <c r="B18" s="1">
        <f>New_York_Rangers!$D$86</f>
        <v>12</v>
      </c>
      <c r="C18" s="1">
        <f>New_York_Rangers!$I$84</f>
        <v>5</v>
      </c>
      <c r="D18" s="1">
        <f>New_York_Rangers!$J$84</f>
        <v>5</v>
      </c>
      <c r="E18" s="20">
        <f>New_York_Rangers!$L$84</f>
        <v>2</v>
      </c>
      <c r="F18" s="30">
        <f t="shared" si="3"/>
        <v>12</v>
      </c>
      <c r="G18" s="20">
        <f>C18-(New_York_Rangers!$K$84+I18)</f>
        <v>4</v>
      </c>
      <c r="H18" s="20">
        <f t="shared" si="4"/>
        <v>5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0-4-1</v>
      </c>
      <c r="L18" s="1" t="str">
        <f>New_York_Rangers!$R$85</f>
        <v>5-1-1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28</v>
      </c>
      <c r="P18" s="20">
        <f>New_York_Rangers!$F$85</f>
        <v>29</v>
      </c>
      <c r="Q18" s="30">
        <f t="shared" si="5"/>
        <v>-1</v>
      </c>
      <c r="R18" s="29" t="str">
        <f>New_York_Rangers!$AA$85</f>
        <v>W2</v>
      </c>
      <c r="S18" s="28" t="str">
        <f>New_York_Rangers!$AD$85</f>
        <v>4-4-2</v>
      </c>
    </row>
    <row r="19" spans="1:19" x14ac:dyDescent="0.25">
      <c r="A19" s="32" t="s">
        <v>10</v>
      </c>
      <c r="B19" s="1">
        <f>Philadelphia_Flyers!$D$86</f>
        <v>10</v>
      </c>
      <c r="C19" s="1">
        <f>Philadelphia_Flyers!$I$84</f>
        <v>6</v>
      </c>
      <c r="D19" s="1">
        <f>Philadelphia_Flyers!$J$84</f>
        <v>3</v>
      </c>
      <c r="E19" s="20">
        <f>Philadelphia_Flyers!$L$84</f>
        <v>1</v>
      </c>
      <c r="F19" s="30">
        <f t="shared" si="3"/>
        <v>13</v>
      </c>
      <c r="G19" s="20">
        <f>C19-(Philadelphia_Flyers!$K$84+I19)</f>
        <v>1</v>
      </c>
      <c r="H19" s="20">
        <f t="shared" si="4"/>
        <v>4</v>
      </c>
      <c r="I19" s="20">
        <f>Philadelphia_Flyers!$M$84</f>
        <v>2</v>
      </c>
      <c r="J19" s="20">
        <f>Philadelphia_Flyers!$N$84</f>
        <v>0</v>
      </c>
      <c r="K19" s="29" t="str">
        <f>Philadelphia_Flyers!$O$85</f>
        <v>6-1-0</v>
      </c>
      <c r="L19" s="1" t="str">
        <f>Philadelphia_Flyers!$R$85</f>
        <v>0-2-1</v>
      </c>
      <c r="M19" s="1" t="str">
        <f>Philadelphia_Flyers!$U$85</f>
        <v>2-0-1</v>
      </c>
      <c r="N19" s="1" t="str">
        <f>Philadelphia_Flyers!$X$85</f>
        <v>3-2-1</v>
      </c>
      <c r="O19" s="31">
        <f>Philadelphia_Flyers!$E$85</f>
        <v>30</v>
      </c>
      <c r="P19" s="20">
        <f>Philadelphia_Flyers!$F$85</f>
        <v>24</v>
      </c>
      <c r="Q19" s="30">
        <f t="shared" si="5"/>
        <v>6</v>
      </c>
      <c r="R19" s="29" t="str">
        <f>Philadelphia_Flyers!$AA$85</f>
        <v>W3</v>
      </c>
      <c r="S19" s="28" t="str">
        <f>Philadelphia_Flyers!$AD$85</f>
        <v>6-3-1</v>
      </c>
    </row>
    <row r="20" spans="1:19" x14ac:dyDescent="0.25">
      <c r="A20" s="32" t="s">
        <v>9</v>
      </c>
      <c r="B20" s="1">
        <f>Pittsburgh_Penguins!$D$86</f>
        <v>12</v>
      </c>
      <c r="C20" s="1">
        <f>Pittsburgh_Penguins!$I$84</f>
        <v>8</v>
      </c>
      <c r="D20" s="1">
        <f>Pittsburgh_Penguins!$J$84</f>
        <v>2</v>
      </c>
      <c r="E20" s="20">
        <f>Pittsburgh_Penguins!$L$84</f>
        <v>2</v>
      </c>
      <c r="F20" s="30">
        <f t="shared" si="3"/>
        <v>18</v>
      </c>
      <c r="G20" s="20">
        <f>C20-(Pittsburgh_Penguins!$K$84+I20)</f>
        <v>8</v>
      </c>
      <c r="H20" s="20">
        <f t="shared" si="4"/>
        <v>8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3-1-1</v>
      </c>
      <c r="L20" s="1" t="str">
        <f>Pittsburgh_Penguins!$R$85</f>
        <v>5-1-1</v>
      </c>
      <c r="M20" s="1" t="str">
        <f>Pittsburgh_Penguins!$U$85</f>
        <v>2-1-2</v>
      </c>
      <c r="N20" s="1" t="str">
        <f>Pittsburgh_Penguins!$X$85</f>
        <v>3-1-2</v>
      </c>
      <c r="O20" s="31">
        <f>Pittsburgh_Penguins!$E$85</f>
        <v>44</v>
      </c>
      <c r="P20" s="20">
        <f>Pittsburgh_Penguins!$F$85</f>
        <v>31</v>
      </c>
      <c r="Q20" s="30">
        <f t="shared" si="5"/>
        <v>13</v>
      </c>
      <c r="R20" s="29" t="str">
        <f>Pittsburgh_Penguins!$AA$85</f>
        <v>W1</v>
      </c>
      <c r="S20" s="28" t="str">
        <f>Pittsburgh_Penguins!$AD$85</f>
        <v>6-2-2</v>
      </c>
    </row>
    <row r="21" spans="1:19" ht="15.75" thickBot="1" x14ac:dyDescent="0.3">
      <c r="A21" s="27" t="s">
        <v>1</v>
      </c>
      <c r="B21" s="26">
        <f>Washington_Capitals!$D$86</f>
        <v>11</v>
      </c>
      <c r="C21" s="26">
        <f>Washington_Capitals!$I$84</f>
        <v>6</v>
      </c>
      <c r="D21" s="26">
        <f>Washington_Capitals!$J$84</f>
        <v>5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3-4-0</v>
      </c>
      <c r="L21" s="26" t="str">
        <f>Washington_Capitals!$R$85</f>
        <v>3-1-0</v>
      </c>
      <c r="M21" s="26" t="str">
        <f>Washington_Capitals!$U$85</f>
        <v>3-1-0</v>
      </c>
      <c r="N21" s="26" t="str">
        <f>Washington_Capitals!$X$85</f>
        <v>4-3-0</v>
      </c>
      <c r="O21" s="25">
        <f>Washington_Capitals!$E$85</f>
        <v>28</v>
      </c>
      <c r="P21" s="24">
        <f>Washington_Capitals!$F$85</f>
        <v>25</v>
      </c>
      <c r="Q21" s="23">
        <f t="shared" si="5"/>
        <v>3</v>
      </c>
      <c r="R21" s="22" t="str">
        <f>Washington_Capitals!$AA$85</f>
        <v>L3</v>
      </c>
      <c r="S21" s="21" t="str">
        <f>Washington_Capitals!$AD$85</f>
        <v>6-4-0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11</v>
      </c>
      <c r="C25" s="1">
        <f>Chicago_Blackhawks!$I$84</f>
        <v>5</v>
      </c>
      <c r="D25" s="1">
        <f>Chicago_Blackhawks!$J$84</f>
        <v>4</v>
      </c>
      <c r="E25" s="20">
        <f>Chicago_Blackhawks!$L$84</f>
        <v>2</v>
      </c>
      <c r="F25" s="30">
        <f t="shared" ref="F25:F31" si="6">(C25*2)+E25</f>
        <v>12</v>
      </c>
      <c r="G25" s="20">
        <f>C25-(Chicago_Blackhawks!$K$84+I25)</f>
        <v>4</v>
      </c>
      <c r="H25" s="20">
        <f t="shared" ref="H25:H31" si="7">C25-I25</f>
        <v>5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3-2-1</v>
      </c>
      <c r="L25" s="1" t="str">
        <f>Chicago_Blackhawks!$R$85</f>
        <v>2-2-1</v>
      </c>
      <c r="M25" s="1" t="str">
        <f>Chicago_Blackhawks!$U$85</f>
        <v>2-1-0</v>
      </c>
      <c r="N25" s="1" t="str">
        <f>Chicago_Blackhawks!$X$85</f>
        <v>3-2-1</v>
      </c>
      <c r="O25" s="31">
        <f>Chicago_Blackhawks!$E$85</f>
        <v>36</v>
      </c>
      <c r="P25" s="20">
        <f>Chicago_Blackhawks!$F$85</f>
        <v>32</v>
      </c>
      <c r="Q25" s="30">
        <f t="shared" ref="Q25:Q31" si="8">O25-P25</f>
        <v>4</v>
      </c>
      <c r="R25" s="29" t="str">
        <f>Chicago_Blackhawks!$AA$85</f>
        <v>L1</v>
      </c>
      <c r="S25" s="28" t="str">
        <f>Chicago_Blackhawks!$AD$85</f>
        <v>5-3-2</v>
      </c>
    </row>
    <row r="26" spans="1:19" x14ac:dyDescent="0.25">
      <c r="A26" s="32" t="s">
        <v>24</v>
      </c>
      <c r="B26" s="1">
        <f>Colorado_Avalanche!$D$86</f>
        <v>12</v>
      </c>
      <c r="C26" s="1">
        <f>Colorado_Avalanche!$I$84</f>
        <v>7</v>
      </c>
      <c r="D26" s="1">
        <f>Colorado_Avalanche!$J$84</f>
        <v>1</v>
      </c>
      <c r="E26" s="20">
        <f>Colorado_Avalanche!$L$84</f>
        <v>4</v>
      </c>
      <c r="F26" s="30">
        <f t="shared" si="6"/>
        <v>18</v>
      </c>
      <c r="G26" s="20">
        <f>C26-(Colorado_Avalanche!$K$84+I26)</f>
        <v>7</v>
      </c>
      <c r="H26" s="20">
        <f t="shared" si="7"/>
        <v>7</v>
      </c>
      <c r="I26" s="20">
        <f>Colorado_Avalanche!$M$84</f>
        <v>0</v>
      </c>
      <c r="J26" s="20">
        <f>Colorado_Avalanche!$N$84</f>
        <v>2</v>
      </c>
      <c r="K26" s="29" t="str">
        <f>Colorado_Avalanche!$O$85</f>
        <v>3-0-2</v>
      </c>
      <c r="L26" s="1" t="str">
        <f>Colorado_Avalanche!$R$85</f>
        <v>4-1-2</v>
      </c>
      <c r="M26" s="1" t="str">
        <f>Colorado_Avalanche!$U$85</f>
        <v>1-0-2</v>
      </c>
      <c r="N26" s="1" t="str">
        <f>Colorado_Avalanche!$X$85</f>
        <v>3-0-2</v>
      </c>
      <c r="O26" s="31">
        <f>Colorado_Avalanche!$E$85</f>
        <v>45</v>
      </c>
      <c r="P26" s="20">
        <f>Colorado_Avalanche!$F$85</f>
        <v>32</v>
      </c>
      <c r="Q26" s="30">
        <f t="shared" si="8"/>
        <v>13</v>
      </c>
      <c r="R26" s="29" t="str">
        <f>Colorado_Avalanche!$AA$85</f>
        <v>W2</v>
      </c>
      <c r="S26" s="28" t="str">
        <f>Colorado_Avalanche!$AD$85</f>
        <v>5-1-4</v>
      </c>
    </row>
    <row r="27" spans="1:19" x14ac:dyDescent="0.25">
      <c r="A27" s="32" t="s">
        <v>22</v>
      </c>
      <c r="B27" s="1">
        <f>Dallas_Stars!$D$86</f>
        <v>11</v>
      </c>
      <c r="C27" s="1">
        <f>Dallas_Stars!$I$84</f>
        <v>6</v>
      </c>
      <c r="D27" s="1">
        <f>Dallas_Stars!$J$84</f>
        <v>3</v>
      </c>
      <c r="E27" s="20">
        <f>Dallas_Stars!$L$84</f>
        <v>2</v>
      </c>
      <c r="F27" s="30">
        <f t="shared" si="6"/>
        <v>14</v>
      </c>
      <c r="G27" s="20">
        <f>C27-(Dallas_Stars!$K$84+I27)</f>
        <v>4</v>
      </c>
      <c r="H27" s="20">
        <f t="shared" si="7"/>
        <v>5</v>
      </c>
      <c r="I27" s="20">
        <f>Dallas_Stars!$M$84</f>
        <v>1</v>
      </c>
      <c r="J27" s="20">
        <f>Dallas_Stars!$N$84</f>
        <v>0</v>
      </c>
      <c r="K27" s="29" t="str">
        <f>Dallas_Stars!$O$85</f>
        <v>3-2-1</v>
      </c>
      <c r="L27" s="1" t="str">
        <f>Dallas_Stars!$R$85</f>
        <v>3-1-1</v>
      </c>
      <c r="M27" s="1" t="str">
        <f>Dallas_Stars!$U$85</f>
        <v>4-1-0</v>
      </c>
      <c r="N27" s="1" t="str">
        <f>Dallas_Stars!$X$85</f>
        <v>4-2-1</v>
      </c>
      <c r="O27" s="31">
        <f>Dallas_Stars!$E$85</f>
        <v>30</v>
      </c>
      <c r="P27" s="20">
        <f>Dallas_Stars!$F$85</f>
        <v>32</v>
      </c>
      <c r="Q27" s="30">
        <f t="shared" si="8"/>
        <v>-2</v>
      </c>
      <c r="R27" s="29" t="str">
        <f>Dallas_Stars!$AA$85</f>
        <v>L1</v>
      </c>
      <c r="S27" s="28" t="str">
        <f>Dallas_Stars!$AD$85</f>
        <v>5-3-2</v>
      </c>
    </row>
    <row r="28" spans="1:19" x14ac:dyDescent="0.25">
      <c r="A28" s="32" t="s">
        <v>17</v>
      </c>
      <c r="B28" s="1">
        <f>Minnesota_Wild!$D$86</f>
        <v>12</v>
      </c>
      <c r="C28" s="1">
        <f>Minnesota_Wild!$I$84</f>
        <v>3</v>
      </c>
      <c r="D28" s="1">
        <f>Minnesota_Wild!$J$84</f>
        <v>6</v>
      </c>
      <c r="E28" s="20">
        <f>Minnesota_Wild!$L$84</f>
        <v>3</v>
      </c>
      <c r="F28" s="30">
        <f t="shared" si="6"/>
        <v>9</v>
      </c>
      <c r="G28" s="20">
        <f>C28-(Minnesota_Wild!$K$84+I28)</f>
        <v>1</v>
      </c>
      <c r="H28" s="20">
        <f t="shared" si="7"/>
        <v>2</v>
      </c>
      <c r="I28" s="20">
        <f>Minnesota_Wild!$M$84</f>
        <v>1</v>
      </c>
      <c r="J28" s="20">
        <f>Minnesota_Wild!$N$84</f>
        <v>0</v>
      </c>
      <c r="K28" s="29" t="str">
        <f>Minnesota_Wild!$O$85</f>
        <v>1-3-2</v>
      </c>
      <c r="L28" s="1" t="str">
        <f>Minnesota_Wild!$R$85</f>
        <v>2-3-1</v>
      </c>
      <c r="M28" s="1" t="str">
        <f>Minnesota_Wild!$U$85</f>
        <v>1-2-1</v>
      </c>
      <c r="N28" s="1" t="str">
        <f>Minnesota_Wild!$X$85</f>
        <v>2-2-2</v>
      </c>
      <c r="O28" s="31">
        <f>Minnesota_Wild!$E$85</f>
        <v>32</v>
      </c>
      <c r="P28" s="20">
        <f>Minnesota_Wild!$F$85</f>
        <v>47</v>
      </c>
      <c r="Q28" s="30">
        <f t="shared" si="8"/>
        <v>-15</v>
      </c>
      <c r="R28" s="29" t="str">
        <f>Minnesota_Wild!$AA$85</f>
        <v>L5</v>
      </c>
      <c r="S28" s="28" t="str">
        <f>Minnesota_Wild!$AD$85</f>
        <v>2-5-3</v>
      </c>
    </row>
    <row r="29" spans="1:19" x14ac:dyDescent="0.25">
      <c r="A29" s="32" t="s">
        <v>15</v>
      </c>
      <c r="B29" s="1">
        <f>Nashville_Predators!$D$86</f>
        <v>12</v>
      </c>
      <c r="C29" s="1">
        <f>Nashville_Predators!$I$84</f>
        <v>4</v>
      </c>
      <c r="D29" s="1">
        <f>Nashville_Predators!$J$84</f>
        <v>6</v>
      </c>
      <c r="E29" s="20">
        <f>Nashville_Predators!$L$84</f>
        <v>2</v>
      </c>
      <c r="F29" s="30">
        <f t="shared" si="6"/>
        <v>10</v>
      </c>
      <c r="G29" s="20">
        <f>C29-(Nashville_Predators!$K$84+I29)</f>
        <v>2</v>
      </c>
      <c r="H29" s="20">
        <f t="shared" si="7"/>
        <v>3</v>
      </c>
      <c r="I29" s="20">
        <f>Nashville_Predators!$M$84</f>
        <v>1</v>
      </c>
      <c r="J29" s="20">
        <f>Nashville_Predators!$N$84</f>
        <v>0</v>
      </c>
      <c r="K29" s="29" t="str">
        <f>Nashville_Predators!$O$85</f>
        <v>3-3-1</v>
      </c>
      <c r="L29" s="1" t="str">
        <f>Nashville_Predators!$R$85</f>
        <v>1-3-1</v>
      </c>
      <c r="M29" s="1" t="str">
        <f>Nashville_Predators!$U$85</f>
        <v>0-2-1</v>
      </c>
      <c r="N29" s="1" t="str">
        <f>Nashville_Predators!$X$85</f>
        <v>2-3-1</v>
      </c>
      <c r="O29" s="31">
        <f>Nashville_Predators!$E$85</f>
        <v>29</v>
      </c>
      <c r="P29" s="20">
        <f>Nashville_Predators!$F$85</f>
        <v>41</v>
      </c>
      <c r="Q29" s="30">
        <f t="shared" si="8"/>
        <v>-12</v>
      </c>
      <c r="R29" s="29" t="str">
        <f>Nashville_Predators!$AA$85</f>
        <v>L3</v>
      </c>
      <c r="S29" s="28" t="str">
        <f>Nashville_Predators!$AD$85</f>
        <v>3-6-1</v>
      </c>
    </row>
    <row r="30" spans="1:19" x14ac:dyDescent="0.25">
      <c r="A30" s="32" t="s">
        <v>6</v>
      </c>
      <c r="B30" s="1">
        <f>St_Louis_Blues!$D$86</f>
        <v>11</v>
      </c>
      <c r="C30" s="1">
        <f>St_Louis_Blues!$I$84</f>
        <v>3</v>
      </c>
      <c r="D30" s="1">
        <f>St_Louis_Blues!$J$84</f>
        <v>6</v>
      </c>
      <c r="E30" s="20">
        <f>St_Louis_Blues!$L$84</f>
        <v>2</v>
      </c>
      <c r="F30" s="30">
        <f t="shared" si="6"/>
        <v>8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1</v>
      </c>
      <c r="K30" s="29" t="str">
        <f>St_Louis_Blues!$O$85</f>
        <v>1-4-2</v>
      </c>
      <c r="L30" s="1" t="str">
        <f>St_Louis_Blues!$R$85</f>
        <v>2-2-0</v>
      </c>
      <c r="M30" s="1" t="str">
        <f>St_Louis_Blues!$U$85</f>
        <v>1-3-0</v>
      </c>
      <c r="N30" s="1" t="str">
        <f>St_Louis_Blues!$X$85</f>
        <v>3-3-2</v>
      </c>
      <c r="O30" s="31">
        <f>St_Louis_Blues!$E$85</f>
        <v>32</v>
      </c>
      <c r="P30" s="20">
        <f>St_Louis_Blues!$F$85</f>
        <v>48</v>
      </c>
      <c r="Q30" s="30">
        <f t="shared" si="8"/>
        <v>-16</v>
      </c>
      <c r="R30" s="29" t="str">
        <f>St_Louis_Blues!$AA$85</f>
        <v>L6</v>
      </c>
      <c r="S30" s="28" t="str">
        <f>St_Louis_Blues!$AD$85</f>
        <v>3-5-2</v>
      </c>
    </row>
    <row r="31" spans="1:19" x14ac:dyDescent="0.25">
      <c r="A31" s="32" t="s">
        <v>95</v>
      </c>
      <c r="B31" s="1">
        <f>Utah_Mammoth!$D$86</f>
        <v>11</v>
      </c>
      <c r="C31" s="1">
        <f>Utah_Mammoth!$I$84</f>
        <v>8</v>
      </c>
      <c r="D31" s="1">
        <f>Utah_Mammoth!$J$84</f>
        <v>3</v>
      </c>
      <c r="E31" s="20">
        <f>Utah_Mammoth!$L$84</f>
        <v>0</v>
      </c>
      <c r="F31" s="30">
        <f t="shared" si="6"/>
        <v>16</v>
      </c>
      <c r="G31" s="20">
        <f>C31-(Utah_Mammoth!$K$84+I31)</f>
        <v>6</v>
      </c>
      <c r="H31" s="20">
        <f t="shared" si="7"/>
        <v>8</v>
      </c>
      <c r="I31" s="20">
        <f>Utah_Mammoth!$M$84</f>
        <v>0</v>
      </c>
      <c r="J31" s="20">
        <f>Utah_Mammoth!$N$84</f>
        <v>0</v>
      </c>
      <c r="K31" s="29" t="str">
        <f>Utah_Mammoth!$O$85</f>
        <v>4-0-0</v>
      </c>
      <c r="L31" s="1" t="str">
        <f>Utah_Mammoth!$R$85</f>
        <v>4-3-0</v>
      </c>
      <c r="M31" s="1" t="str">
        <f>Utah_Mammoth!$U$85</f>
        <v>5-2-0</v>
      </c>
      <c r="N31" s="1" t="str">
        <f>Utah_Mammoth!$X$85</f>
        <v>7-3-0</v>
      </c>
      <c r="O31" s="31">
        <f>Utah_Mammoth!$E$85</f>
        <v>40</v>
      </c>
      <c r="P31" s="20">
        <f>Utah_Mammoth!$F$85</f>
        <v>30</v>
      </c>
      <c r="Q31" s="30">
        <f t="shared" si="8"/>
        <v>10</v>
      </c>
      <c r="R31" s="29" t="str">
        <f>Utah_Mammoth!$AA$85</f>
        <v>L1</v>
      </c>
      <c r="S31" s="28" t="str">
        <f>Utah_Mammoth!$AD$85</f>
        <v>8-2-0</v>
      </c>
    </row>
    <row r="32" spans="1:19" ht="15.75" thickBot="1" x14ac:dyDescent="0.3">
      <c r="A32" s="32" t="s">
        <v>0</v>
      </c>
      <c r="B32" s="1">
        <f>Winnipeg_Jets!$D$86</f>
        <v>11</v>
      </c>
      <c r="C32" s="1">
        <f>Winnipeg_Jets!$I$84</f>
        <v>8</v>
      </c>
      <c r="D32" s="1">
        <f>Winnipeg_Jets!$J$84</f>
        <v>3</v>
      </c>
      <c r="E32" s="20">
        <f>Winnipeg_Jets!$L$84</f>
        <v>0</v>
      </c>
      <c r="F32" s="23">
        <f t="shared" ref="F32" si="9">(C32*2)+E32</f>
        <v>16</v>
      </c>
      <c r="G32" s="20">
        <f>C32-(Winnipeg_Jets!$K$84+I32)</f>
        <v>7</v>
      </c>
      <c r="H32" s="20">
        <f t="shared" ref="H32" si="10">C32-I32</f>
        <v>8</v>
      </c>
      <c r="I32" s="20">
        <f>Winnipeg_Jets!$M$84</f>
        <v>0</v>
      </c>
      <c r="J32" s="20">
        <f>Winnipeg_Jets!$N$84</f>
        <v>0</v>
      </c>
      <c r="K32" s="29" t="str">
        <f>Winnipeg_Jets!$O$85</f>
        <v>4-3-0</v>
      </c>
      <c r="L32" s="1" t="str">
        <f>Winnipeg_Jets!$R$85</f>
        <v>4-0-0</v>
      </c>
      <c r="M32" s="1" t="str">
        <f>Winnipeg_Jets!$U$85</f>
        <v>1-1-0</v>
      </c>
      <c r="N32" s="1" t="str">
        <f>Winnipeg_Jets!$X$85</f>
        <v>6-3-0</v>
      </c>
      <c r="O32" s="31">
        <f>Winnipeg_Jets!$E$85</f>
        <v>40</v>
      </c>
      <c r="P32" s="20">
        <f>Winnipeg_Jets!$F$85</f>
        <v>28</v>
      </c>
      <c r="Q32" s="30">
        <f t="shared" ref="Q32" si="11">O32-P32</f>
        <v>12</v>
      </c>
      <c r="R32" s="29" t="str">
        <f>Winnipeg_Jets!$AA$85</f>
        <v>W2</v>
      </c>
      <c r="S32" s="28" t="str">
        <f>Winnipeg_Jets!$AD$85</f>
        <v>8-2-0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10</v>
      </c>
      <c r="C35" s="1">
        <f>Anaheim_Ducks!$I$84</f>
        <v>6</v>
      </c>
      <c r="D35" s="1">
        <f>Anaheim_Ducks!$J$84</f>
        <v>3</v>
      </c>
      <c r="E35" s="20">
        <f>Anaheim_Ducks!$L$84</f>
        <v>1</v>
      </c>
      <c r="F35" s="33">
        <f t="shared" ref="F35:F42" si="12">(C35*2)+E35</f>
        <v>13</v>
      </c>
      <c r="G35" s="20">
        <f>C35-(Anaheim_Ducks!$K$84+I35)</f>
        <v>3</v>
      </c>
      <c r="H35" s="20">
        <f t="shared" ref="H35:H42" si="13">C35-I35</f>
        <v>5</v>
      </c>
      <c r="I35" s="20">
        <f>Anaheim_Ducks!$M$84</f>
        <v>1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4-2-1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37</v>
      </c>
      <c r="P35" s="20">
        <f>Anaheim_Ducks!$F$85</f>
        <v>33</v>
      </c>
      <c r="Q35" s="30">
        <f t="shared" ref="Q35:Q42" si="14">O35-P35</f>
        <v>4</v>
      </c>
      <c r="R35" s="29" t="str">
        <f>Anaheim_Ducks!$AA$85</f>
        <v>W2</v>
      </c>
      <c r="S35" s="28" t="str">
        <f>Anaheim_Ducks!$AD$85</f>
        <v>6-3-1</v>
      </c>
    </row>
    <row r="36" spans="1:19" x14ac:dyDescent="0.25">
      <c r="A36" s="32" t="s">
        <v>27</v>
      </c>
      <c r="B36" s="1">
        <f>Calgary_Flames!$D$86</f>
        <v>12</v>
      </c>
      <c r="C36" s="1">
        <f>Calgary_Flames!$I$84</f>
        <v>2</v>
      </c>
      <c r="D36" s="1">
        <f>Calgary_Flames!$J$84</f>
        <v>8</v>
      </c>
      <c r="E36" s="20">
        <f>Calgary_Flames!$L$84</f>
        <v>2</v>
      </c>
      <c r="F36" s="30">
        <f t="shared" si="12"/>
        <v>6</v>
      </c>
      <c r="G36" s="20">
        <f>C36-(Calgary_Flames!$K$84+I36)</f>
        <v>0</v>
      </c>
      <c r="H36" s="20">
        <f t="shared" si="13"/>
        <v>1</v>
      </c>
      <c r="I36" s="20">
        <f>Calgary_Flames!$M$84</f>
        <v>1</v>
      </c>
      <c r="J36" s="20">
        <f>Calgary_Flames!$N$84</f>
        <v>1</v>
      </c>
      <c r="K36" s="29" t="str">
        <f>Calgary_Flames!$O$85</f>
        <v>1-3-1</v>
      </c>
      <c r="L36" s="1" t="str">
        <f>Calgary_Flames!$R$85</f>
        <v>1-5-1</v>
      </c>
      <c r="M36" s="1" t="str">
        <f>Calgary_Flames!$U$85</f>
        <v>1-3-0</v>
      </c>
      <c r="N36" s="1" t="str">
        <f>Calgary_Flames!$X$85</f>
        <v>1-7-0</v>
      </c>
      <c r="O36" s="31">
        <f>Calgary_Flames!$E$85</f>
        <v>27</v>
      </c>
      <c r="P36" s="20">
        <f>Calgary_Flames!$F$85</f>
        <v>43</v>
      </c>
      <c r="Q36" s="30">
        <f t="shared" si="14"/>
        <v>-16</v>
      </c>
      <c r="R36" s="29" t="str">
        <f>Calgary_Flames!$AA$85</f>
        <v>L2</v>
      </c>
      <c r="S36" s="28" t="str">
        <f>Calgary_Flames!$AD$85</f>
        <v>1-7-2</v>
      </c>
    </row>
    <row r="37" spans="1:19" x14ac:dyDescent="0.25">
      <c r="A37" s="32" t="s">
        <v>20</v>
      </c>
      <c r="B37" s="1">
        <f>Edmonton_Oilers!$D$86</f>
        <v>12</v>
      </c>
      <c r="C37" s="1">
        <f>Edmonton_Oilers!$I$84</f>
        <v>5</v>
      </c>
      <c r="D37" s="1">
        <f>Edmonton_Oilers!$J$84</f>
        <v>4</v>
      </c>
      <c r="E37" s="20">
        <f>Edmonton_Oilers!$L$84</f>
        <v>3</v>
      </c>
      <c r="F37" s="30">
        <f t="shared" si="12"/>
        <v>13</v>
      </c>
      <c r="G37" s="20">
        <f>C37-(Edmonton_Oilers!$K$84+I37)</f>
        <v>4</v>
      </c>
      <c r="H37" s="20">
        <f t="shared" si="13"/>
        <v>5</v>
      </c>
      <c r="I37" s="20">
        <f>Edmonton_Oilers!$M$84</f>
        <v>0</v>
      </c>
      <c r="J37" s="20">
        <f>Edmonton_Oilers!$N$84</f>
        <v>1</v>
      </c>
      <c r="K37" s="29" t="str">
        <f>Edmonton_Oilers!$O$85</f>
        <v>3-0-2</v>
      </c>
      <c r="L37" s="1" t="str">
        <f>Edmonton_Oilers!$R$85</f>
        <v>2-4-1</v>
      </c>
      <c r="M37" s="1" t="str">
        <f>Edmonton_Oilers!$U$85</f>
        <v>1-1-2</v>
      </c>
      <c r="N37" s="1" t="str">
        <f>Edmonton_Oilers!$X$85</f>
        <v>2-1-2</v>
      </c>
      <c r="O37" s="31">
        <f>Edmonton_Oilers!$E$85</f>
        <v>38</v>
      </c>
      <c r="P37" s="20">
        <f>Edmonton_Oilers!$F$85</f>
        <v>39</v>
      </c>
      <c r="Q37" s="30">
        <f t="shared" si="14"/>
        <v>-1</v>
      </c>
      <c r="R37" s="29" t="str">
        <f>Edmonton_Oilers!$AA$85</f>
        <v>L1</v>
      </c>
      <c r="S37" s="28" t="str">
        <f>Edmonton_Oilers!$AD$85</f>
        <v>4-4-2</v>
      </c>
    </row>
    <row r="38" spans="1:19" x14ac:dyDescent="0.25">
      <c r="A38" s="32" t="s">
        <v>18</v>
      </c>
      <c r="B38" s="1">
        <f>Los_Angeles_Kings!$D$86</f>
        <v>12</v>
      </c>
      <c r="C38" s="1">
        <f>Los_Angeles_Kings!$I$84</f>
        <v>5</v>
      </c>
      <c r="D38" s="1">
        <f>Los_Angeles_Kings!$J$84</f>
        <v>3</v>
      </c>
      <c r="E38" s="20">
        <f>Los_Angeles_Kings!$L$84</f>
        <v>4</v>
      </c>
      <c r="F38" s="30">
        <f t="shared" si="12"/>
        <v>14</v>
      </c>
      <c r="G38" s="20">
        <f>C38-(Los_Angeles_Kings!$K$84+I38)</f>
        <v>1</v>
      </c>
      <c r="H38" s="20">
        <f t="shared" si="13"/>
        <v>4</v>
      </c>
      <c r="I38" s="20">
        <f>Los_Angeles_Kings!$M$84</f>
        <v>1</v>
      </c>
      <c r="J38" s="20">
        <f>Los_Angeles_Kings!$N$84</f>
        <v>3</v>
      </c>
      <c r="K38" s="29" t="str">
        <f>Los_Angeles_Kings!$O$85</f>
        <v>0-2-2</v>
      </c>
      <c r="L38" s="1" t="str">
        <f>Los_Angeles_Kings!$R$85</f>
        <v>5-1-2</v>
      </c>
      <c r="M38" s="1" t="str">
        <f>Los_Angeles_Kings!$U$85</f>
        <v>2-0-0</v>
      </c>
      <c r="N38" s="1" t="str">
        <f>Los_Angeles_Kings!$X$85</f>
        <v>5-2-2</v>
      </c>
      <c r="O38" s="31">
        <f>Los_Angeles_Kings!$E$85</f>
        <v>36</v>
      </c>
      <c r="P38" s="20">
        <f>Los_Angeles_Kings!$F$85</f>
        <v>40</v>
      </c>
      <c r="Q38" s="30">
        <f t="shared" si="14"/>
        <v>-4</v>
      </c>
      <c r="R38" s="29" t="str">
        <f>Los_Angeles_Kings!$AA$85</f>
        <v>L1</v>
      </c>
      <c r="S38" s="28" t="str">
        <f>Los_Angeles_Kings!$AD$85</f>
        <v>4-2-4</v>
      </c>
    </row>
    <row r="39" spans="1:19" x14ac:dyDescent="0.25">
      <c r="A39" s="32" t="s">
        <v>8</v>
      </c>
      <c r="B39" s="1">
        <f>San_Jose_Sharks!$D$86</f>
        <v>11</v>
      </c>
      <c r="C39" s="1">
        <f>San_Jose_Sharks!$I$84</f>
        <v>3</v>
      </c>
      <c r="D39" s="1">
        <f>San_Jose_Sharks!$J$84</f>
        <v>6</v>
      </c>
      <c r="E39" s="20">
        <f>San_Jose_Sharks!$L$84</f>
        <v>2</v>
      </c>
      <c r="F39" s="30">
        <f t="shared" si="12"/>
        <v>8</v>
      </c>
      <c r="G39" s="20">
        <f>C39-(San_Jose_Sharks!$K$84+I39)</f>
        <v>1</v>
      </c>
      <c r="H39" s="20">
        <f t="shared" si="13"/>
        <v>3</v>
      </c>
      <c r="I39" s="20">
        <f>San_Jose_Sharks!$M$84</f>
        <v>0</v>
      </c>
      <c r="J39" s="20">
        <f>San_Jose_Sharks!$N$84</f>
        <v>0</v>
      </c>
      <c r="K39" s="29" t="str">
        <f>San_Jose_Sharks!$O$85</f>
        <v>1-3-2</v>
      </c>
      <c r="L39" s="1" t="str">
        <f>San_Jose_Sharks!$R$85</f>
        <v>2-3-0</v>
      </c>
      <c r="M39" s="1" t="str">
        <f>San_Jose_Sharks!$U$85</f>
        <v>0-1-2</v>
      </c>
      <c r="N39" s="1" t="str">
        <f>San_Jose_Sharks!$X$85</f>
        <v>1-2-2</v>
      </c>
      <c r="O39" s="31">
        <f>San_Jose_Sharks!$E$85</f>
        <v>37</v>
      </c>
      <c r="P39" s="20">
        <f>San_Jose_Sharks!$F$85</f>
        <v>48</v>
      </c>
      <c r="Q39" s="30">
        <f t="shared" si="14"/>
        <v>-11</v>
      </c>
      <c r="R39" s="29" t="str">
        <f>San_Jose_Sharks!$AA$85</f>
        <v>W1</v>
      </c>
      <c r="S39" s="28" t="str">
        <f>San_Jose_Sharks!$AD$85</f>
        <v>3-6-1</v>
      </c>
    </row>
    <row r="40" spans="1:19" x14ac:dyDescent="0.25">
      <c r="A40" s="32" t="s">
        <v>7</v>
      </c>
      <c r="B40" s="1">
        <f>Seattle_Kraken!$D$86</f>
        <v>10</v>
      </c>
      <c r="C40" s="1">
        <f>Seattle_Kraken!$I$84</f>
        <v>5</v>
      </c>
      <c r="D40" s="1">
        <f>Seattle_Kraken!$J$84</f>
        <v>2</v>
      </c>
      <c r="E40" s="20">
        <f>Seattle_Kraken!$L$84</f>
        <v>3</v>
      </c>
      <c r="F40" s="30">
        <f t="shared" si="12"/>
        <v>13</v>
      </c>
      <c r="G40" s="20">
        <f>C40-(Seattle_Kraken!$K$84+I40)</f>
        <v>3</v>
      </c>
      <c r="H40" s="20">
        <f t="shared" si="13"/>
        <v>5</v>
      </c>
      <c r="I40" s="20">
        <f>Seattle_Kraken!$M$84</f>
        <v>0</v>
      </c>
      <c r="J40" s="20">
        <f>Seattle_Kraken!$N$84</f>
        <v>1</v>
      </c>
      <c r="K40" s="29" t="str">
        <f>Seattle_Kraken!$O$85</f>
        <v>3-0-1</v>
      </c>
      <c r="L40" s="1" t="str">
        <f>Seattle_Kraken!$R$85</f>
        <v>2-2-2</v>
      </c>
      <c r="M40" s="1" t="str">
        <f>Seattle_Kraken!$U$85</f>
        <v>3-0-0</v>
      </c>
      <c r="N40" s="1" t="str">
        <f>Seattle_Kraken!$X$85</f>
        <v>4-0-0</v>
      </c>
      <c r="O40" s="31">
        <f>Seattle_Kraken!$E$85</f>
        <v>28</v>
      </c>
      <c r="P40" s="20">
        <f>Seattle_Kraken!$F$85</f>
        <v>29</v>
      </c>
      <c r="Q40" s="30">
        <f t="shared" si="14"/>
        <v>-1</v>
      </c>
      <c r="R40" s="29" t="str">
        <f>Seattle_Kraken!$AA$85</f>
        <v>L1</v>
      </c>
      <c r="S40" s="28" t="str">
        <f>Seattle_Kraken!$AD$85</f>
        <v>5-2-3</v>
      </c>
    </row>
    <row r="41" spans="1:19" x14ac:dyDescent="0.25">
      <c r="A41" s="32" t="s">
        <v>3</v>
      </c>
      <c r="B41" s="1">
        <f>Vancouver_Canucks!$D$86</f>
        <v>12</v>
      </c>
      <c r="C41" s="1">
        <f>Vancouver_Canucks!$I$84</f>
        <v>6</v>
      </c>
      <c r="D41" s="1">
        <f>Vancouver_Canucks!$J$84</f>
        <v>6</v>
      </c>
      <c r="E41" s="20">
        <f>Vancouver_Canucks!$L$84</f>
        <v>0</v>
      </c>
      <c r="F41" s="30">
        <f t="shared" si="12"/>
        <v>12</v>
      </c>
      <c r="G41" s="20">
        <f>C41-(Vancouver_Canucks!$K$84+I41)</f>
        <v>1</v>
      </c>
      <c r="H41" s="20">
        <f t="shared" si="13"/>
        <v>4</v>
      </c>
      <c r="I41" s="20">
        <f>Vancouver_Canucks!$M$84</f>
        <v>2</v>
      </c>
      <c r="J41" s="20">
        <f>Vancouver_Canucks!$N$84</f>
        <v>0</v>
      </c>
      <c r="K41" s="29" t="str">
        <f>Vancouver_Canucks!$O$85</f>
        <v>2-3-0</v>
      </c>
      <c r="L41" s="1" t="str">
        <f>Vancouver_Canucks!$R$85</f>
        <v>4-3-0</v>
      </c>
      <c r="M41" s="1" t="str">
        <f>Vancouver_Canucks!$U$85</f>
        <v>2-1-0</v>
      </c>
      <c r="N41" s="1" t="str">
        <f>Vancouver_Canucks!$X$85</f>
        <v>5-3-0</v>
      </c>
      <c r="O41" s="31">
        <f>Vancouver_Canucks!$E$85</f>
        <v>33</v>
      </c>
      <c r="P41" s="20">
        <f>Vancouver_Canucks!$F$85</f>
        <v>36</v>
      </c>
      <c r="Q41" s="30">
        <f t="shared" si="14"/>
        <v>-3</v>
      </c>
      <c r="R41" s="29" t="str">
        <f>Vancouver_Canucks!$AA$85</f>
        <v>W1</v>
      </c>
      <c r="S41" s="28" t="str">
        <f>Vancouver_Canucks!$AD$85</f>
        <v>5-5-0</v>
      </c>
    </row>
    <row r="42" spans="1:19" ht="15.75" thickBot="1" x14ac:dyDescent="0.3">
      <c r="A42" s="27" t="s">
        <v>2</v>
      </c>
      <c r="B42" s="26">
        <f>Vegas_Golden_Knights!$D$86</f>
        <v>11</v>
      </c>
      <c r="C42" s="26">
        <f>Vegas_Golden_Knights!$I$84</f>
        <v>6</v>
      </c>
      <c r="D42" s="26">
        <f>Vegas_Golden_Knights!$J$84</f>
        <v>2</v>
      </c>
      <c r="E42" s="24">
        <f>Vegas_Golden_Knights!$L$84</f>
        <v>3</v>
      </c>
      <c r="F42" s="23">
        <f t="shared" si="12"/>
        <v>15</v>
      </c>
      <c r="G42" s="24">
        <f>C42-(Vegas_Golden_Knights!$K$84+I42)</f>
        <v>5</v>
      </c>
      <c r="H42" s="24">
        <f t="shared" si="13"/>
        <v>6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3-1-1</v>
      </c>
      <c r="L42" s="26" t="str">
        <f>Vegas_Golden_Knights!$R$85</f>
        <v>3-1-2</v>
      </c>
      <c r="M42" s="26" t="str">
        <f>Vegas_Golden_Knights!$U$85</f>
        <v>3-0-2</v>
      </c>
      <c r="N42" s="26" t="str">
        <f>Vegas_Golden_Knights!$X$85</f>
        <v>3-1-2</v>
      </c>
      <c r="O42" s="25">
        <f>Vegas_Golden_Knights!$E$85</f>
        <v>39</v>
      </c>
      <c r="P42" s="24">
        <f>Vegas_Golden_Knights!$F$85</f>
        <v>32</v>
      </c>
      <c r="Q42" s="23">
        <f t="shared" si="14"/>
        <v>7</v>
      </c>
      <c r="R42" s="22" t="str">
        <f>Vegas_Golden_Knights!$AA$85</f>
        <v>L1</v>
      </c>
      <c r="S42" s="21" t="str">
        <f>Vegas_Golden_Knights!$AD$85</f>
        <v>6-2-2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E8" s="1">
        <v>7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1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E10" s="1">
        <v>3</v>
      </c>
      <c r="F10" s="1">
        <v>2</v>
      </c>
      <c r="G10" s="1" t="s">
        <v>84</v>
      </c>
      <c r="H10" s="1" t="s">
        <v>84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1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1</v>
      </c>
      <c r="Z11" s="1">
        <f t="shared" si="19"/>
        <v>1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4-2-1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5</v>
      </c>
      <c r="AC9" s="1" t="str">
        <f t="shared" si="1"/>
        <v>L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 s="1">
        <v>5</v>
      </c>
      <c r="F10" s="1">
        <v>7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6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6</v>
      </c>
      <c r="AC10" s="1" t="str">
        <f t="shared" si="1"/>
        <v>L</v>
      </c>
      <c r="AD10" s="1">
        <f t="shared" si="21"/>
        <v>3</v>
      </c>
      <c r="AE10" s="1">
        <f t="shared" si="22"/>
        <v>6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6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3</v>
      </c>
      <c r="T11" s="1">
        <f t="shared" si="13"/>
        <v>0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6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7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1</v>
      </c>
      <c r="V12" s="1">
        <f t="shared" si="15"/>
        <v>3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E13" s="1">
        <v>5</v>
      </c>
      <c r="F13" s="1">
        <v>2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4</v>
      </c>
      <c r="T13" s="1">
        <f t="shared" si="13"/>
        <v>0</v>
      </c>
      <c r="U13" s="1">
        <f t="shared" si="14"/>
        <v>1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7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E14" s="1">
        <v>4</v>
      </c>
      <c r="F14" s="1">
        <v>3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3</v>
      </c>
      <c r="Q14" s="1">
        <f t="shared" si="10"/>
        <v>0</v>
      </c>
      <c r="R14" s="1">
        <f t="shared" si="11"/>
        <v>1</v>
      </c>
      <c r="S14" s="1">
        <f t="shared" si="12"/>
        <v>4</v>
      </c>
      <c r="T14" s="1">
        <f t="shared" si="13"/>
        <v>0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43</v>
      </c>
      <c r="F85" s="1">
        <f>SUM(F2:F83)</f>
        <v>47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5-3-0</v>
      </c>
      <c r="R85" s="1" t="str">
        <f>IF(R84="","0-0-0",CONCATENATE(R84,"-",S84,"-",T84))</f>
        <v>1-4-0</v>
      </c>
      <c r="U85" s="1" t="str">
        <f>IF(U84="","0-0-0",CONCATENATE(U84,"-",V84,"-",W84))</f>
        <v>2-3-0</v>
      </c>
      <c r="X85" s="1" t="str">
        <f>IF(X84="","0-0-0",CONCATENATE(X84,"-",Y84,"-",Z84))</f>
        <v>4-3-0</v>
      </c>
      <c r="AA85" s="1" t="str">
        <f>IF(AA84="","0-0",CONCATENATE(AA84,AB84))</f>
        <v>W2</v>
      </c>
      <c r="AD85" s="1" t="str">
        <f>IF(AD84="","0-0-0",CONCATENATE(AD84,"-",AE84,"-",AF84))</f>
        <v>3-7-0</v>
      </c>
    </row>
    <row r="86" spans="1:33" x14ac:dyDescent="0.25">
      <c r="C86" s="1">
        <f>SUM(C84:C85)</f>
        <v>82</v>
      </c>
      <c r="D86" s="1">
        <f>COUNTA(E2:E83)</f>
        <v>13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0</v>
      </c>
      <c r="U8" s="1">
        <f t="shared" si="14"/>
        <v>3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2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4</v>
      </c>
      <c r="V10" s="1">
        <f t="shared" si="15"/>
        <v>2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2</v>
      </c>
      <c r="Q11" s="1">
        <f t="shared" si="10"/>
        <v>1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2</v>
      </c>
      <c r="W11" s="1">
        <f t="shared" si="16"/>
        <v>1</v>
      </c>
      <c r="X11" s="1">
        <f t="shared" si="17"/>
        <v>4</v>
      </c>
      <c r="Y11" s="1">
        <f t="shared" si="18"/>
        <v>3</v>
      </c>
      <c r="Z11" s="1">
        <f t="shared" si="19"/>
        <v>2</v>
      </c>
      <c r="AA11" s="1" t="str">
        <f t="shared" si="0"/>
        <v>L</v>
      </c>
      <c r="AB11" s="1">
        <f t="shared" si="20"/>
        <v>2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4</v>
      </c>
      <c r="J12" s="1">
        <f t="shared" si="3"/>
        <v>4</v>
      </c>
      <c r="K12" s="1">
        <f t="shared" si="4"/>
        <v>0</v>
      </c>
      <c r="L12" s="1">
        <f t="shared" si="5"/>
        <v>3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1</v>
      </c>
      <c r="R12" s="1">
        <f t="shared" si="11"/>
        <v>0</v>
      </c>
      <c r="S12" s="1">
        <f t="shared" si="12"/>
        <v>2</v>
      </c>
      <c r="T12" s="1">
        <f t="shared" si="13"/>
        <v>2</v>
      </c>
      <c r="U12" s="1">
        <f t="shared" si="14"/>
        <v>4</v>
      </c>
      <c r="V12" s="1">
        <f t="shared" si="15"/>
        <v>2</v>
      </c>
      <c r="W12" s="1">
        <f t="shared" si="16"/>
        <v>2</v>
      </c>
      <c r="X12" s="1">
        <f t="shared" si="17"/>
        <v>4</v>
      </c>
      <c r="Y12" s="1">
        <f t="shared" si="18"/>
        <v>3</v>
      </c>
      <c r="Z12" s="1">
        <f t="shared" si="19"/>
        <v>3</v>
      </c>
      <c r="AA12" s="1" t="str">
        <f t="shared" si="0"/>
        <v>L</v>
      </c>
      <c r="AB12" s="1">
        <f t="shared" si="20"/>
        <v>3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3</v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2</v>
      </c>
      <c r="U84" s="1">
        <f t="shared" si="76"/>
        <v>4</v>
      </c>
      <c r="V84" s="1">
        <f t="shared" si="76"/>
        <v>2</v>
      </c>
      <c r="W84" s="1">
        <f t="shared" si="76"/>
        <v>2</v>
      </c>
      <c r="X84" s="1">
        <f t="shared" si="76"/>
        <v>4</v>
      </c>
      <c r="Y84" s="1">
        <f t="shared" si="76"/>
        <v>3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0-2-2</v>
      </c>
      <c r="U85" s="1" t="str">
        <f>IF(U84="","0-0-0",CONCATENATE(U84,"-",V84,"-",W84))</f>
        <v>4-2-2</v>
      </c>
      <c r="X85" s="1" t="str">
        <f>IF(X84="","0-0-0",CONCATENATE(X84,"-",Y84,"-",Z84))</f>
        <v>4-3-3</v>
      </c>
      <c r="AA85" s="1" t="str">
        <f>IF(AA84="","0-0",CONCATENATE(AA84,AB84))</f>
        <v>L3</v>
      </c>
      <c r="AD85" s="1" t="str">
        <f>IF(AD84="","0-0-0",CONCATENATE(AD84,"-",AE84,"-",AF84))</f>
        <v>4-3-3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1</v>
      </c>
      <c r="J8" s="1">
        <f t="shared" si="3"/>
        <v>6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1</v>
      </c>
      <c r="Y8" s="1">
        <f t="shared" si="18"/>
        <v>6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6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E9" s="1">
        <v>1</v>
      </c>
      <c r="F9" s="1">
        <v>2</v>
      </c>
      <c r="G9" s="1" t="s">
        <v>84</v>
      </c>
      <c r="H9" s="1" t="s">
        <v>83</v>
      </c>
      <c r="I9" s="1">
        <f t="shared" si="2"/>
        <v>1</v>
      </c>
      <c r="J9" s="1">
        <f t="shared" si="3"/>
        <v>6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1</v>
      </c>
      <c r="Y9" s="1">
        <f t="shared" si="18"/>
        <v>6</v>
      </c>
      <c r="Z9" s="1">
        <f t="shared" si="19"/>
        <v>0</v>
      </c>
      <c r="AA9" s="1" t="str">
        <f t="shared" si="0"/>
        <v>L</v>
      </c>
      <c r="AB9" s="1">
        <f t="shared" si="20"/>
        <v>7</v>
      </c>
      <c r="AC9" s="1" t="str">
        <f t="shared" si="1"/>
        <v>OTL</v>
      </c>
      <c r="AD9" s="1">
        <f t="shared" si="21"/>
        <v>1</v>
      </c>
      <c r="AE9" s="1">
        <f t="shared" si="22"/>
        <v>6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1</v>
      </c>
      <c r="J10" s="1">
        <f t="shared" si="3"/>
        <v>7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0</v>
      </c>
      <c r="P10" s="1">
        <f t="shared" si="9"/>
        <v>3</v>
      </c>
      <c r="Q10" s="1">
        <f t="shared" si="10"/>
        <v>1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1</v>
      </c>
      <c r="Y10" s="1">
        <f t="shared" si="18"/>
        <v>7</v>
      </c>
      <c r="Z10" s="1">
        <f t="shared" si="19"/>
        <v>0</v>
      </c>
      <c r="AA10" s="1" t="str">
        <f t="shared" si="0"/>
        <v>L</v>
      </c>
      <c r="AB10" s="1">
        <f t="shared" si="20"/>
        <v>8</v>
      </c>
      <c r="AC10" s="1" t="str">
        <f t="shared" si="1"/>
        <v>L</v>
      </c>
      <c r="AD10" s="1">
        <f t="shared" si="21"/>
        <v>1</v>
      </c>
      <c r="AE10" s="1">
        <f t="shared" si="22"/>
        <v>7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E11" s="1">
        <v>5</v>
      </c>
      <c r="F11" s="1">
        <v>1</v>
      </c>
      <c r="G11" s="1" t="s">
        <v>83</v>
      </c>
      <c r="H11" s="1" t="s">
        <v>83</v>
      </c>
      <c r="I11" s="1">
        <f t="shared" si="2"/>
        <v>2</v>
      </c>
      <c r="J11" s="1">
        <f t="shared" si="3"/>
        <v>7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1</v>
      </c>
      <c r="V11" s="1">
        <f t="shared" si="15"/>
        <v>3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2</v>
      </c>
      <c r="AE11" s="1">
        <f t="shared" si="22"/>
        <v>7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8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0</v>
      </c>
      <c r="U12" s="1">
        <f t="shared" si="14"/>
        <v>1</v>
      </c>
      <c r="V12" s="1">
        <f t="shared" si="15"/>
        <v>3</v>
      </c>
      <c r="W12" s="1">
        <f t="shared" si="16"/>
        <v>0</v>
      </c>
      <c r="X12" s="1">
        <f t="shared" si="17"/>
        <v>1</v>
      </c>
      <c r="Y12" s="1">
        <f t="shared" si="18"/>
        <v>7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1</v>
      </c>
      <c r="AE12" s="1">
        <f t="shared" ref="AE12:AE43" si="25">IF(AC12="","",COUNTIFS(AC3:AC12,"L"))</f>
        <v>8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2</v>
      </c>
      <c r="J13" s="1">
        <f t="shared" si="3"/>
        <v>8</v>
      </c>
      <c r="K13" s="1">
        <f t="shared" si="4"/>
        <v>1</v>
      </c>
      <c r="L13" s="1">
        <f t="shared" si="5"/>
        <v>2</v>
      </c>
      <c r="M13" s="1">
        <f t="shared" si="6"/>
        <v>1</v>
      </c>
      <c r="N13" s="1">
        <f t="shared" si="7"/>
        <v>1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3</v>
      </c>
      <c r="W13" s="1">
        <f t="shared" si="16"/>
        <v>0</v>
      </c>
      <c r="X13" s="1">
        <f t="shared" si="17"/>
        <v>1</v>
      </c>
      <c r="Y13" s="1">
        <f t="shared" si="18"/>
        <v>7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OTL</v>
      </c>
      <c r="AD13" s="1">
        <f t="shared" si="24"/>
        <v>1</v>
      </c>
      <c r="AE13" s="1">
        <f t="shared" si="25"/>
        <v>7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8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7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43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1-5-1</v>
      </c>
      <c r="U85" s="1" t="str">
        <f>IF(U84="","0-0-0",CONCATENATE(U84,"-",V84,"-",W84))</f>
        <v>1-3-0</v>
      </c>
      <c r="X85" s="1" t="str">
        <f>IF(X84="","0-0-0",CONCATENATE(X84,"-",Y84,"-",Z84))</f>
        <v>1-7-0</v>
      </c>
      <c r="AA85" s="1" t="str">
        <f>IF(AA84="","0-0",CONCATENATE(AA84,AB84))</f>
        <v>L2</v>
      </c>
      <c r="AD85" s="1" t="str">
        <f>IF(AD84="","0-0-0",CONCATENATE(AD84,"-",AE84,"-",AF84))</f>
        <v>1-7-2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 s="1">
        <v>5</v>
      </c>
      <c r="F8" s="1">
        <v>4</v>
      </c>
      <c r="G8" s="1" t="s">
        <v>84</v>
      </c>
      <c r="H8" s="1" t="s">
        <v>84</v>
      </c>
      <c r="I8" s="1">
        <f t="shared" si="2"/>
        <v>6</v>
      </c>
      <c r="J8" s="1">
        <f t="shared" si="3"/>
        <v>1</v>
      </c>
      <c r="K8" s="1">
        <f t="shared" si="4"/>
        <v>3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0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E10" s="1">
        <v>3</v>
      </c>
      <c r="F10" s="1">
        <v>6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3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3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3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4-2-0</v>
      </c>
      <c r="U85" s="1" t="str">
        <f>IF(U84="","0-0-0",CONCATENATE(U84,"-",V84,"-",W84))</f>
        <v>3-0-0</v>
      </c>
      <c r="X85" s="1" t="str">
        <f>IF(X84="","0-0-0",CONCATENATE(X84,"-",Y84,"-",Z84))</f>
        <v>3-0-0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E11" s="1">
        <v>7</v>
      </c>
      <c r="F11" s="1">
        <v>3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2-2-1</v>
      </c>
      <c r="U85" s="1" t="str">
        <f>IF(U84="","0-0-0",CONCATENATE(U84,"-",V84,"-",W84))</f>
        <v>2-1-0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2</v>
      </c>
      <c r="X8" s="1">
        <f t="shared" si="17"/>
        <v>2</v>
      </c>
      <c r="Y8" s="1">
        <f t="shared" si="18"/>
        <v>0</v>
      </c>
      <c r="Z8" s="1">
        <f t="shared" si="19"/>
        <v>2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E9" s="1">
        <v>4</v>
      </c>
      <c r="F9" s="1">
        <v>5</v>
      </c>
      <c r="G9" s="1" t="s">
        <v>84</v>
      </c>
      <c r="H9" s="1" t="s">
        <v>84</v>
      </c>
      <c r="I9" s="1">
        <f t="shared" si="2"/>
        <v>5</v>
      </c>
      <c r="J9" s="1">
        <f t="shared" si="3"/>
        <v>0</v>
      </c>
      <c r="K9" s="1">
        <f t="shared" si="4"/>
        <v>0</v>
      </c>
      <c r="L9" s="1">
        <f t="shared" si="5"/>
        <v>3</v>
      </c>
      <c r="M9" s="1">
        <f t="shared" si="6"/>
        <v>0</v>
      </c>
      <c r="N9" s="1">
        <f t="shared" si="7"/>
        <v>2</v>
      </c>
      <c r="O9" s="1">
        <f t="shared" si="8"/>
        <v>2</v>
      </c>
      <c r="P9" s="1">
        <f t="shared" si="9"/>
        <v>0</v>
      </c>
      <c r="Q9" s="1">
        <f t="shared" si="10"/>
        <v>2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2</v>
      </c>
      <c r="X9" s="1">
        <f t="shared" si="17"/>
        <v>2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5</v>
      </c>
      <c r="AE9" s="1">
        <f t="shared" si="22"/>
        <v>0</v>
      </c>
      <c r="AF9" s="1">
        <f t="shared" si="23"/>
        <v>3</v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0</v>
      </c>
      <c r="L10" s="1">
        <f t="shared" si="5"/>
        <v>3</v>
      </c>
      <c r="M10" s="1">
        <f t="shared" si="6"/>
        <v>0</v>
      </c>
      <c r="N10" s="1">
        <f t="shared" si="7"/>
        <v>2</v>
      </c>
      <c r="O10" s="1">
        <f t="shared" si="8"/>
        <v>2</v>
      </c>
      <c r="P10" s="1">
        <f t="shared" si="9"/>
        <v>0</v>
      </c>
      <c r="Q10" s="1">
        <f t="shared" si="10"/>
        <v>2</v>
      </c>
      <c r="R10" s="1">
        <f t="shared" si="11"/>
        <v>3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2</v>
      </c>
      <c r="X10" s="1">
        <f t="shared" si="17"/>
        <v>2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1</v>
      </c>
      <c r="K11" s="1">
        <f t="shared" si="4"/>
        <v>0</v>
      </c>
      <c r="L11" s="1">
        <f t="shared" si="5"/>
        <v>4</v>
      </c>
      <c r="M11" s="1">
        <f t="shared" si="6"/>
        <v>0</v>
      </c>
      <c r="N11" s="1">
        <f t="shared" si="7"/>
        <v>2</v>
      </c>
      <c r="O11" s="1">
        <f t="shared" si="8"/>
        <v>2</v>
      </c>
      <c r="P11" s="1">
        <f t="shared" si="9"/>
        <v>0</v>
      </c>
      <c r="Q11" s="1">
        <f t="shared" si="10"/>
        <v>2</v>
      </c>
      <c r="R11" s="1">
        <f t="shared" si="11"/>
        <v>3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2</v>
      </c>
      <c r="X11" s="1">
        <f t="shared" si="17"/>
        <v>2</v>
      </c>
      <c r="Y11" s="1">
        <f t="shared" si="18"/>
        <v>0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5</v>
      </c>
      <c r="AE11" s="1">
        <f t="shared" si="22"/>
        <v>1</v>
      </c>
      <c r="AF11" s="1">
        <f t="shared" si="23"/>
        <v>4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E12" s="1">
        <v>8</v>
      </c>
      <c r="F12" s="1">
        <v>4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1</v>
      </c>
      <c r="K12" s="1">
        <f t="shared" si="4"/>
        <v>0</v>
      </c>
      <c r="L12" s="1">
        <f t="shared" si="5"/>
        <v>4</v>
      </c>
      <c r="M12" s="1">
        <f t="shared" si="6"/>
        <v>0</v>
      </c>
      <c r="N12" s="1">
        <f t="shared" si="7"/>
        <v>2</v>
      </c>
      <c r="O12" s="1">
        <f t="shared" si="8"/>
        <v>3</v>
      </c>
      <c r="P12" s="1">
        <f t="shared" si="9"/>
        <v>0</v>
      </c>
      <c r="Q12" s="1">
        <f t="shared" si="10"/>
        <v>2</v>
      </c>
      <c r="R12" s="1">
        <f t="shared" si="11"/>
        <v>3</v>
      </c>
      <c r="S12" s="1">
        <f t="shared" si="12"/>
        <v>1</v>
      </c>
      <c r="T12" s="1">
        <f t="shared" si="13"/>
        <v>2</v>
      </c>
      <c r="U12" s="1">
        <f t="shared" si="14"/>
        <v>1</v>
      </c>
      <c r="V12" s="1">
        <f t="shared" si="15"/>
        <v>0</v>
      </c>
      <c r="W12" s="1">
        <f t="shared" si="16"/>
        <v>2</v>
      </c>
      <c r="X12" s="1">
        <f t="shared" si="17"/>
        <v>2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4</v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1</v>
      </c>
      <c r="K13" s="1">
        <f t="shared" si="4"/>
        <v>0</v>
      </c>
      <c r="L13" s="1">
        <f t="shared" si="5"/>
        <v>4</v>
      </c>
      <c r="M13" s="1">
        <f t="shared" si="6"/>
        <v>0</v>
      </c>
      <c r="N13" s="1">
        <f t="shared" si="7"/>
        <v>2</v>
      </c>
      <c r="O13" s="1">
        <f t="shared" si="8"/>
        <v>3</v>
      </c>
      <c r="P13" s="1">
        <f t="shared" si="9"/>
        <v>0</v>
      </c>
      <c r="Q13" s="1">
        <f t="shared" si="10"/>
        <v>2</v>
      </c>
      <c r="R13" s="1">
        <f t="shared" si="11"/>
        <v>4</v>
      </c>
      <c r="S13" s="1">
        <f t="shared" si="12"/>
        <v>1</v>
      </c>
      <c r="T13" s="1">
        <f t="shared" si="13"/>
        <v>2</v>
      </c>
      <c r="U13" s="1">
        <f t="shared" si="14"/>
        <v>1</v>
      </c>
      <c r="V13" s="1">
        <f t="shared" si="15"/>
        <v>0</v>
      </c>
      <c r="W13" s="1">
        <f t="shared" si="16"/>
        <v>2</v>
      </c>
      <c r="X13" s="1">
        <f t="shared" si="17"/>
        <v>3</v>
      </c>
      <c r="Y13" s="1">
        <f t="shared" si="18"/>
        <v>0</v>
      </c>
      <c r="Z13" s="1">
        <f t="shared" si="19"/>
        <v>2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1</v>
      </c>
      <c r="AF13" s="1">
        <f t="shared" si="26"/>
        <v>4</v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1</v>
      </c>
      <c r="K84" s="1">
        <f t="shared" si="75"/>
        <v>0</v>
      </c>
      <c r="L84" s="1">
        <f t="shared" si="75"/>
        <v>4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2</v>
      </c>
      <c r="R84" s="1">
        <f t="shared" si="76"/>
        <v>4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4</v>
      </c>
    </row>
    <row r="85" spans="1:33" x14ac:dyDescent="0.25">
      <c r="C85" s="1">
        <f>COUNTIF(C1:C83,"Away")</f>
        <v>41</v>
      </c>
      <c r="E85" s="1">
        <f>SUM(E2:E83)</f>
        <v>45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3-0-2</v>
      </c>
      <c r="R85" s="1" t="str">
        <f>IF(R84="","0-0-0",CONCATENATE(R84,"-",S84,"-",T84))</f>
        <v>4-1-2</v>
      </c>
      <c r="U85" s="1" t="str">
        <f>IF(U84="","0-0-0",CONCATENATE(U84,"-",V84,"-",W84))</f>
        <v>1-0-2</v>
      </c>
      <c r="X85" s="1" t="str">
        <f>IF(X84="","0-0-0",CONCATENATE(X84,"-",Y84,"-",Z84))</f>
        <v>3-0-2</v>
      </c>
      <c r="AA85" s="1" t="str">
        <f>IF(AA84="","0-0",CONCATENATE(AA84,AB84))</f>
        <v>W2</v>
      </c>
      <c r="AD85" s="1" t="str">
        <f>IF(AD84="","0-0-0",CONCATENATE(AD84,"-",AE84,"-",AF84))</f>
        <v>5-1-4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E9" s="1">
        <v>5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4</v>
      </c>
      <c r="K11" s="1">
        <f t="shared" si="4"/>
        <v>2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0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6</v>
      </c>
      <c r="AE11" s="1">
        <f t="shared" si="22"/>
        <v>4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4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4-1-0</v>
      </c>
      <c r="U85" s="1" t="str">
        <f>IF(U84="","0-0-0",CONCATENATE(U84,"-",V84,"-",W84))</f>
        <v>1-2-0</v>
      </c>
      <c r="X85" s="1" t="str">
        <f>IF(X84="","0-0-0",CONCATENATE(X84,"-",Y84,"-",Z84))</f>
        <v>4-2-0</v>
      </c>
      <c r="AA85" s="1" t="str">
        <f>IF(AA84="","0-0",CONCATENATE(AA84,AB84))</f>
        <v>W3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 s="1">
        <v>1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3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E11" s="1">
        <v>1</v>
      </c>
      <c r="F11" s="1">
        <v>0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4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1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E12" s="1">
        <v>1</v>
      </c>
      <c r="F12" s="1">
        <v>2</v>
      </c>
      <c r="G12" s="1" t="s">
        <v>84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1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3</v>
      </c>
      <c r="S12" s="1">
        <f t="shared" si="12"/>
        <v>1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OTL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3-1-1</v>
      </c>
      <c r="U85" s="1" t="str">
        <f>IF(U84="","0-0-0",CONCATENATE(U84,"-",V84,"-",W84))</f>
        <v>4-1-0</v>
      </c>
      <c r="X85" s="1" t="str">
        <f>IF(X84="","0-0-0",CONCATENATE(X84,"-",Y84,"-",Z84))</f>
        <v>4-2-1</v>
      </c>
      <c r="AA85" s="1" t="str">
        <f>IF(AA84="","0-0",CONCATENATE(AA84,AB84))</f>
        <v>L1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4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 s="1">
        <v>2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E10" s="1">
        <v>6</v>
      </c>
      <c r="F10" s="1">
        <v>4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4</v>
      </c>
      <c r="V11" s="1">
        <f t="shared" si="15"/>
        <v>2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E12" s="1">
        <v>4</v>
      </c>
      <c r="F12" s="1">
        <v>3</v>
      </c>
      <c r="G12" s="1" t="s">
        <v>84</v>
      </c>
      <c r="H12" s="1" t="s">
        <v>84</v>
      </c>
      <c r="I12" s="1">
        <f t="shared" si="2"/>
        <v>8</v>
      </c>
      <c r="J12" s="1">
        <f t="shared" si="3"/>
        <v>3</v>
      </c>
      <c r="K12" s="1">
        <f t="shared" si="4"/>
        <v>2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4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2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4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4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41</v>
      </c>
      <c r="F85" s="1">
        <f>SUM(F2:F83)</f>
        <v>39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3-3-0</v>
      </c>
      <c r="U85" s="1" t="str">
        <f>IF(U84="","0-0-0",CONCATENATE(U84,"-",V84,"-",W84))</f>
        <v>4-2-0</v>
      </c>
      <c r="X85" s="1" t="str">
        <f>IF(X84="","0-0-0",CONCATENATE(X84,"-",Y84,"-",Z84))</f>
        <v>4-3-0</v>
      </c>
      <c r="AA85" s="1" t="str">
        <f>IF(AA84="","0-0",CONCATENATE(AA84,AB84))</f>
        <v>L1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E8" s="1">
        <v>3</v>
      </c>
      <c r="F8" s="1">
        <v>2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E9" s="1">
        <v>6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2</v>
      </c>
      <c r="X11" s="1">
        <f t="shared" si="17"/>
        <v>1</v>
      </c>
      <c r="Y11" s="1">
        <f t="shared" si="18"/>
        <v>1</v>
      </c>
      <c r="Z11" s="1">
        <f t="shared" si="19"/>
        <v>2</v>
      </c>
      <c r="AA11" s="1" t="str">
        <f t="shared" si="0"/>
        <v>L</v>
      </c>
      <c r="AB11" s="1">
        <f t="shared" si="20"/>
        <v>2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2</v>
      </c>
      <c r="Y12" s="1">
        <f t="shared" si="18"/>
        <v>1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2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2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2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2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39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3-0-2</v>
      </c>
      <c r="R85" s="1" t="str">
        <f>IF(R84="","0-0-0",CONCATENATE(R84,"-",S84,"-",T84))</f>
        <v>2-4-1</v>
      </c>
      <c r="U85" s="1" t="str">
        <f>IF(U84="","0-0-0",CONCATENATE(U84,"-",V84,"-",W84))</f>
        <v>1-1-2</v>
      </c>
      <c r="X85" s="1" t="str">
        <f>IF(X84="","0-0-0",CONCATENATE(X84,"-",Y84,"-",Z84))</f>
        <v>2-1-2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0</v>
      </c>
      <c r="Q9" s="1">
        <f t="shared" si="10"/>
        <v>0</v>
      </c>
      <c r="R9" s="1">
        <f t="shared" si="11"/>
        <v>1</v>
      </c>
      <c r="S9" s="1">
        <f t="shared" si="12"/>
        <v>4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5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E11" s="1">
        <v>3</v>
      </c>
      <c r="F11" s="1">
        <v>0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5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E12" s="1">
        <v>2</v>
      </c>
      <c r="F12" s="1">
        <v>3</v>
      </c>
      <c r="G12" s="1" t="s">
        <v>84</v>
      </c>
      <c r="H12" s="1" t="s">
        <v>84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5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1-4-0</v>
      </c>
      <c r="U85" s="1" t="str">
        <f>IF(U84="","0-0-0",CONCATENATE(U84,"-",V84,"-",W84))</f>
        <v>2-2-0</v>
      </c>
      <c r="X85" s="1" t="str">
        <f>IF(X84="","0-0-0",CONCATENATE(X84,"-",Y84,"-",Z84))</f>
        <v>3-5-0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E9" s="1">
        <v>3</v>
      </c>
      <c r="F9" s="1">
        <v>2</v>
      </c>
      <c r="G9" s="1" t="s">
        <v>84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3</v>
      </c>
      <c r="L9" s="1">
        <f t="shared" si="5"/>
        <v>2</v>
      </c>
      <c r="M9" s="1">
        <f t="shared" si="6"/>
        <v>1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3</v>
      </c>
      <c r="J10" s="1">
        <f t="shared" si="3"/>
        <v>3</v>
      </c>
      <c r="K10" s="1">
        <f t="shared" si="4"/>
        <v>3</v>
      </c>
      <c r="L10" s="1">
        <f t="shared" si="5"/>
        <v>3</v>
      </c>
      <c r="M10" s="1">
        <f t="shared" si="6"/>
        <v>1</v>
      </c>
      <c r="N10" s="1">
        <f t="shared" si="7"/>
        <v>2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2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3</v>
      </c>
      <c r="AF10" s="1">
        <f t="shared" si="23"/>
        <v>3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E11" s="1">
        <v>3</v>
      </c>
      <c r="F11" s="1">
        <v>1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3</v>
      </c>
      <c r="K11" s="1">
        <f t="shared" si="4"/>
        <v>3</v>
      </c>
      <c r="L11" s="1">
        <f t="shared" si="5"/>
        <v>3</v>
      </c>
      <c r="M11" s="1">
        <f t="shared" si="6"/>
        <v>1</v>
      </c>
      <c r="N11" s="1">
        <f t="shared" si="7"/>
        <v>2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3</v>
      </c>
      <c r="AF11" s="1">
        <f t="shared" si="23"/>
        <v>3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3</v>
      </c>
      <c r="K12" s="1">
        <f t="shared" si="4"/>
        <v>3</v>
      </c>
      <c r="L12" s="1">
        <f t="shared" si="5"/>
        <v>3</v>
      </c>
      <c r="M12" s="1">
        <f t="shared" si="6"/>
        <v>1</v>
      </c>
      <c r="N12" s="1">
        <f t="shared" si="7"/>
        <v>2</v>
      </c>
      <c r="O12" s="1">
        <f t="shared" si="8"/>
        <v>0</v>
      </c>
      <c r="P12" s="1">
        <f t="shared" si="9"/>
        <v>2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2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3</v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5</v>
      </c>
      <c r="J13" s="1">
        <f t="shared" si="3"/>
        <v>3</v>
      </c>
      <c r="K13" s="1">
        <f t="shared" si="4"/>
        <v>3</v>
      </c>
      <c r="L13" s="1">
        <f t="shared" si="5"/>
        <v>4</v>
      </c>
      <c r="M13" s="1">
        <f t="shared" si="6"/>
        <v>1</v>
      </c>
      <c r="N13" s="1">
        <f t="shared" si="7"/>
        <v>3</v>
      </c>
      <c r="O13" s="1">
        <f t="shared" si="8"/>
        <v>0</v>
      </c>
      <c r="P13" s="1">
        <f t="shared" si="9"/>
        <v>2</v>
      </c>
      <c r="Q13" s="1">
        <f t="shared" si="10"/>
        <v>2</v>
      </c>
      <c r="R13" s="1">
        <f t="shared" si="11"/>
        <v>5</v>
      </c>
      <c r="S13" s="1">
        <f t="shared" si="12"/>
        <v>1</v>
      </c>
      <c r="T13" s="1">
        <f t="shared" si="13"/>
        <v>2</v>
      </c>
      <c r="U13" s="1">
        <f t="shared" si="14"/>
        <v>2</v>
      </c>
      <c r="V13" s="1">
        <f t="shared" si="15"/>
        <v>0</v>
      </c>
      <c r="W13" s="1">
        <f t="shared" si="16"/>
        <v>0</v>
      </c>
      <c r="X13" s="1">
        <f t="shared" si="17"/>
        <v>5</v>
      </c>
      <c r="Y13" s="1">
        <f t="shared" si="18"/>
        <v>2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4</v>
      </c>
      <c r="AE13" s="1">
        <f t="shared" si="25"/>
        <v>2</v>
      </c>
      <c r="AF13" s="1">
        <f t="shared" si="26"/>
        <v>4</v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3</v>
      </c>
      <c r="L84" s="1">
        <f t="shared" si="75"/>
        <v>4</v>
      </c>
      <c r="M84" s="1">
        <f t="shared" si="75"/>
        <v>1</v>
      </c>
      <c r="N84" s="1">
        <f t="shared" si="75"/>
        <v>3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5</v>
      </c>
      <c r="S84" s="1">
        <f t="shared" si="76"/>
        <v>1</v>
      </c>
      <c r="T84" s="1">
        <f t="shared" si="76"/>
        <v>2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4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40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5-1-2</v>
      </c>
      <c r="U85" s="1" t="str">
        <f>IF(U84="","0-0-0",CONCATENATE(U84,"-",V84,"-",W84))</f>
        <v>2-0-0</v>
      </c>
      <c r="X85" s="1" t="str">
        <f>IF(X84="","0-0-0",CONCATENATE(X84,"-",Y84,"-",Z84))</f>
        <v>5-2-2</v>
      </c>
      <c r="AA85" s="1" t="str">
        <f>IF(AA84="","0-0",CONCATENATE(AA84,AB84))</f>
        <v>L1</v>
      </c>
      <c r="AD85" s="1" t="str">
        <f>IF(AD84="","0-0-0",CONCATENATE(AD84,"-",AE84,"-",AF84))</f>
        <v>4-2-4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E9" s="1">
        <v>1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3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E10" s="1">
        <v>2</v>
      </c>
      <c r="F10" s="1">
        <v>6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E11" s="1">
        <v>5</v>
      </c>
      <c r="F11" s="1">
        <v>6</v>
      </c>
      <c r="G11" s="1" t="s">
        <v>84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OTL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3</v>
      </c>
      <c r="J12" s="1">
        <f t="shared" si="3"/>
        <v>5</v>
      </c>
      <c r="K12" s="1">
        <f t="shared" si="4"/>
        <v>1</v>
      </c>
      <c r="L12" s="1">
        <f t="shared" si="5"/>
        <v>3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2</v>
      </c>
      <c r="Q12" s="1">
        <f t="shared" si="10"/>
        <v>2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3</v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E13" s="1">
        <v>1</v>
      </c>
      <c r="F13" s="1">
        <v>4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6</v>
      </c>
      <c r="K13" s="1">
        <f t="shared" si="4"/>
        <v>1</v>
      </c>
      <c r="L13" s="1">
        <f t="shared" si="5"/>
        <v>3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2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2</v>
      </c>
      <c r="Y13" s="1">
        <f t="shared" si="18"/>
        <v>2</v>
      </c>
      <c r="Z13" s="1">
        <f t="shared" si="19"/>
        <v>2</v>
      </c>
      <c r="AA13" s="1" t="str">
        <f t="shared" si="0"/>
        <v>L</v>
      </c>
      <c r="AB13" s="1">
        <f t="shared" si="20"/>
        <v>5</v>
      </c>
      <c r="AC13" s="1" t="str">
        <f t="shared" si="1"/>
        <v>L</v>
      </c>
      <c r="AD13" s="1">
        <f t="shared" si="24"/>
        <v>2</v>
      </c>
      <c r="AE13" s="1">
        <f t="shared" si="25"/>
        <v>5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3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2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47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1-3-2</v>
      </c>
      <c r="R85" s="1" t="str">
        <f>IF(R84="","0-0-0",CONCATENATE(R84,"-",S84,"-",T84))</f>
        <v>2-3-1</v>
      </c>
      <c r="U85" s="1" t="str">
        <f>IF(U84="","0-0-0",CONCATENATE(U84,"-",V84,"-",W84))</f>
        <v>1-2-1</v>
      </c>
      <c r="X85" s="1" t="str">
        <f>IF(X84="","0-0-0",CONCATENATE(X84,"-",Y84,"-",Z84))</f>
        <v>2-2-2</v>
      </c>
      <c r="AA85" s="1" t="str">
        <f>IF(AA84="","0-0",CONCATENATE(AA84,AB84))</f>
        <v>L5</v>
      </c>
      <c r="AD85" s="1" t="str">
        <f>IF(AD84="","0-0-0",CONCATENATE(AD84,"-",AE84,"-",AF84))</f>
        <v>2-5-3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E9" s="1">
        <v>2</v>
      </c>
      <c r="F9" s="1">
        <v>1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E10" s="1">
        <v>5</v>
      </c>
      <c r="F10" s="1">
        <v>6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E11" s="1">
        <v>4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E12" s="1">
        <v>4</v>
      </c>
      <c r="F12" s="1">
        <v>3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4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3</v>
      </c>
      <c r="K84" s="1">
        <f t="shared" si="75"/>
        <v>4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5-2-0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1</v>
      </c>
      <c r="W8" s="1">
        <f t="shared" si="16"/>
        <v>1</v>
      </c>
      <c r="X8" s="1">
        <f t="shared" si="17"/>
        <v>0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E10" s="1">
        <v>5</v>
      </c>
      <c r="F10" s="1">
        <v>4</v>
      </c>
      <c r="G10" s="1" t="s">
        <v>84</v>
      </c>
      <c r="H10" s="1" t="s">
        <v>84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1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0</v>
      </c>
      <c r="V10" s="1">
        <f t="shared" si="15"/>
        <v>1</v>
      </c>
      <c r="W10" s="1">
        <f t="shared" si="16"/>
        <v>1</v>
      </c>
      <c r="X10" s="1">
        <f t="shared" si="17"/>
        <v>2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E11" s="1">
        <v>2</v>
      </c>
      <c r="F11" s="1">
        <v>3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1</v>
      </c>
      <c r="X11" s="1">
        <f t="shared" si="17"/>
        <v>2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1</v>
      </c>
      <c r="X12" s="1">
        <f t="shared" si="17"/>
        <v>2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E13" s="1">
        <v>1</v>
      </c>
      <c r="F13" s="1">
        <v>4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1</v>
      </c>
      <c r="X13" s="1">
        <f t="shared" si="17"/>
        <v>2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29</v>
      </c>
      <c r="F85" s="1">
        <f>SUM(F2:F83)</f>
        <v>41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1-3-1</v>
      </c>
      <c r="U85" s="1" t="str">
        <f>IF(U84="","0-0-0",CONCATENATE(U84,"-",V84,"-",W84))</f>
        <v>0-2-1</v>
      </c>
      <c r="X85" s="1" t="str">
        <f>IF(X84="","0-0-0",CONCATENATE(X84,"-",Y84,"-",Z84))</f>
        <v>2-3-1</v>
      </c>
      <c r="AA85" s="1" t="str">
        <f>IF(AA84="","0-0",CONCATENATE(AA84,AB84))</f>
        <v>L3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6</v>
      </c>
      <c r="J8" s="1">
        <f t="shared" si="3"/>
        <v>1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6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E9" s="1">
        <v>3</v>
      </c>
      <c r="F9" s="1">
        <v>1</v>
      </c>
      <c r="G9" s="1" t="s">
        <v>83</v>
      </c>
      <c r="H9" s="1" t="s">
        <v>83</v>
      </c>
      <c r="I9" s="1">
        <f t="shared" si="2"/>
        <v>7</v>
      </c>
      <c r="J9" s="1">
        <f t="shared" si="3"/>
        <v>1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7</v>
      </c>
      <c r="AC9" s="1" t="str">
        <f t="shared" si="1"/>
        <v>W</v>
      </c>
      <c r="AD9" s="1">
        <f t="shared" si="21"/>
        <v>7</v>
      </c>
      <c r="AE9" s="1">
        <f t="shared" si="22"/>
        <v>1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8</v>
      </c>
      <c r="AC10" s="1" t="str">
        <f t="shared" si="1"/>
        <v>W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E11" s="1">
        <v>4</v>
      </c>
      <c r="F11" s="1">
        <v>8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5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41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3-3-0</v>
      </c>
      <c r="U85" s="1" t="str">
        <f>IF(U84="","0-0-0",CONCATENATE(U84,"-",V84,"-",W84))</f>
        <v>1-1-0</v>
      </c>
      <c r="X85" s="1" t="str">
        <f>IF(X84="","0-0-0",CONCATENATE(X84,"-",Y84,"-",Z84))</f>
        <v>4-1-0</v>
      </c>
      <c r="AA85" s="1" t="str">
        <f>IF(AA84="","0-0",CONCATENATE(AA84,AB84))</f>
        <v>L2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E8" s="1">
        <v>7</v>
      </c>
      <c r="F8" s="1">
        <v>2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1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3</v>
      </c>
      <c r="W11" s="1">
        <f t="shared" si="16"/>
        <v>1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E12" s="1">
        <v>3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1</v>
      </c>
      <c r="V12" s="1">
        <f t="shared" si="15"/>
        <v>3</v>
      </c>
      <c r="W12" s="1">
        <f t="shared" si="16"/>
        <v>1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40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2-3-1</v>
      </c>
      <c r="U85" s="1" t="str">
        <f>IF(U84="","0-0-0",CONCATENATE(U84,"-",V84,"-",W84))</f>
        <v>1-3-1</v>
      </c>
      <c r="X85" s="1" t="str">
        <f>IF(X84="","0-0-0",CONCATENATE(X84,"-",Y84,"-",Z84))</f>
        <v>3-4-1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4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E10" s="1">
        <v>5</v>
      </c>
      <c r="F10" s="1">
        <v>6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4</v>
      </c>
      <c r="Q10" s="1">
        <f t="shared" si="10"/>
        <v>1</v>
      </c>
      <c r="R10" s="1">
        <f t="shared" si="11"/>
        <v>3</v>
      </c>
      <c r="S10" s="1">
        <f t="shared" si="12"/>
        <v>0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0</v>
      </c>
      <c r="P11" s="1">
        <f t="shared" si="9"/>
        <v>4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E12" s="1">
        <v>2</v>
      </c>
      <c r="F12" s="1">
        <v>0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0</v>
      </c>
      <c r="P12" s="1">
        <f t="shared" si="9"/>
        <v>4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0</v>
      </c>
      <c r="P13" s="1">
        <f t="shared" si="9"/>
        <v>4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1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28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0-4-1</v>
      </c>
      <c r="R85" s="1" t="str">
        <f>IF(R84="","0-0-0",CONCATENATE(R84,"-",S84,"-",T84))</f>
        <v>5-1-1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W2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E10" s="1">
        <v>7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E12" s="1">
        <v>3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3</v>
      </c>
      <c r="T12" s="1">
        <f t="shared" si="13"/>
        <v>0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2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3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45</v>
      </c>
      <c r="F85" s="1">
        <f>SUM(F2:F83)</f>
        <v>47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2-3-0</v>
      </c>
      <c r="U85" s="1" t="str">
        <f>IF(U84="","0-0-0",CONCATENATE(U84,"-",V84,"-",W84))</f>
        <v>2-2-0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E9" s="1">
        <v>4</v>
      </c>
      <c r="F9" s="1">
        <v>3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E10" s="1">
        <v>3</v>
      </c>
      <c r="F10" s="1">
        <v>2</v>
      </c>
      <c r="G10" s="1" t="s">
        <v>84</v>
      </c>
      <c r="H10" s="1" t="s">
        <v>84</v>
      </c>
      <c r="I10" s="1">
        <f t="shared" si="2"/>
        <v>5</v>
      </c>
      <c r="J10" s="1">
        <f t="shared" si="3"/>
        <v>3</v>
      </c>
      <c r="K10" s="1">
        <f t="shared" si="4"/>
        <v>3</v>
      </c>
      <c r="L10" s="1">
        <f t="shared" si="5"/>
        <v>1</v>
      </c>
      <c r="M10" s="1">
        <f t="shared" si="6"/>
        <v>2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E11" s="1">
        <v>4</v>
      </c>
      <c r="F11" s="1">
        <v>1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3</v>
      </c>
      <c r="L11" s="1">
        <f t="shared" si="5"/>
        <v>1</v>
      </c>
      <c r="M11" s="1">
        <f t="shared" si="6"/>
        <v>2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0</v>
      </c>
      <c r="W11" s="1">
        <f t="shared" si="16"/>
        <v>1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3</v>
      </c>
      <c r="L84" s="1">
        <f t="shared" si="75"/>
        <v>1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6-1-0</v>
      </c>
      <c r="R85" s="1" t="str">
        <f>IF(R84="","0-0-0",CONCATENATE(R84,"-",S84,"-",T84))</f>
        <v>0-2-1</v>
      </c>
      <c r="U85" s="1" t="str">
        <f>IF(U84="","0-0-0",CONCATENATE(U84,"-",V84,"-",W84))</f>
        <v>2-0-1</v>
      </c>
      <c r="X85" s="1" t="str">
        <f>IF(X84="","0-0-0",CONCATENATE(X84,"-",Y84,"-",Z84))</f>
        <v>3-2-1</v>
      </c>
      <c r="AA85" s="1" t="str">
        <f>IF(AA84="","0-0",CONCATENATE(AA84,AB84))</f>
        <v>W3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E8" s="1">
        <v>5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4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1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E12" s="1">
        <v>2</v>
      </c>
      <c r="F12" s="1">
        <v>3</v>
      </c>
      <c r="G12" s="1" t="s">
        <v>84</v>
      </c>
      <c r="H12" s="1" t="s">
        <v>84</v>
      </c>
      <c r="I12" s="1">
        <f t="shared" si="2"/>
        <v>7</v>
      </c>
      <c r="J12" s="1">
        <f t="shared" si="3"/>
        <v>2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2</v>
      </c>
      <c r="O12" s="1">
        <f t="shared" si="8"/>
        <v>3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2</v>
      </c>
      <c r="X12" s="1">
        <f t="shared" si="17"/>
        <v>3</v>
      </c>
      <c r="Y12" s="1">
        <f t="shared" si="18"/>
        <v>1</v>
      </c>
      <c r="Z12" s="1">
        <f t="shared" si="19"/>
        <v>2</v>
      </c>
      <c r="AA12" s="1" t="str">
        <f t="shared" si="0"/>
        <v>L</v>
      </c>
      <c r="AB12" s="1">
        <f t="shared" si="20"/>
        <v>1</v>
      </c>
      <c r="AC12" s="1" t="str">
        <f t="shared" si="1"/>
        <v>OTL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2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2</v>
      </c>
      <c r="X13" s="1">
        <f t="shared" si="17"/>
        <v>3</v>
      </c>
      <c r="Y13" s="1">
        <f t="shared" si="18"/>
        <v>1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2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2</v>
      </c>
      <c r="X84" s="1">
        <f t="shared" si="76"/>
        <v>3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44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5-1-1</v>
      </c>
      <c r="U85" s="1" t="str">
        <f>IF(U84="","0-0-0",CONCATENATE(U84,"-",V84,"-",W84))</f>
        <v>2-1-2</v>
      </c>
      <c r="X85" s="1" t="str">
        <f>IF(X84="","0-0-0",CONCATENATE(X84,"-",Y84,"-",Z84))</f>
        <v>3-1-2</v>
      </c>
      <c r="AA85" s="1" t="str">
        <f>IF(AA84="","0-0",CONCATENATE(AA84,AB84))</f>
        <v>W1</v>
      </c>
      <c r="AD85" s="1" t="str">
        <f>IF(AD84="","0-0-0",CONCATENATE(AD84,"-",AE84,"-",AF84))</f>
        <v>6-2-2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2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2</v>
      </c>
      <c r="X7" s="1">
        <f t="shared" si="17"/>
        <v>0</v>
      </c>
      <c r="Y7" s="1">
        <f t="shared" si="18"/>
        <v>1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E8" s="1">
        <v>6</v>
      </c>
      <c r="F8" s="1">
        <v>5</v>
      </c>
      <c r="G8" s="1" t="s">
        <v>84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2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2</v>
      </c>
      <c r="X8" s="1">
        <f t="shared" si="17"/>
        <v>0</v>
      </c>
      <c r="Y8" s="1">
        <f t="shared" si="18"/>
        <v>1</v>
      </c>
      <c r="Z8" s="1">
        <f t="shared" si="19"/>
        <v>2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1</v>
      </c>
      <c r="J9" s="1">
        <f t="shared" si="3"/>
        <v>5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2</v>
      </c>
      <c r="Q9" s="1">
        <f t="shared" si="10"/>
        <v>2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2</v>
      </c>
      <c r="X9" s="1">
        <f t="shared" si="17"/>
        <v>0</v>
      </c>
      <c r="Y9" s="1">
        <f t="shared" si="18"/>
        <v>1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1</v>
      </c>
      <c r="AE9" s="1">
        <f t="shared" si="22"/>
        <v>5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E10" s="1">
        <v>6</v>
      </c>
      <c r="F10" s="1">
        <v>5</v>
      </c>
      <c r="G10" s="1" t="s">
        <v>84</v>
      </c>
      <c r="H10" s="1" t="s">
        <v>83</v>
      </c>
      <c r="I10" s="1">
        <f t="shared" si="2"/>
        <v>2</v>
      </c>
      <c r="J10" s="1">
        <f t="shared" si="3"/>
        <v>5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2</v>
      </c>
      <c r="Q10" s="1">
        <f t="shared" si="10"/>
        <v>2</v>
      </c>
      <c r="R10" s="1">
        <f t="shared" si="11"/>
        <v>2</v>
      </c>
      <c r="S10" s="1">
        <f t="shared" si="12"/>
        <v>3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2</v>
      </c>
      <c r="X10" s="1">
        <f t="shared" si="17"/>
        <v>1</v>
      </c>
      <c r="Y10" s="1">
        <f t="shared" si="18"/>
        <v>1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2</v>
      </c>
      <c r="AE10" s="1">
        <f t="shared" si="22"/>
        <v>5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2</v>
      </c>
      <c r="J11" s="1">
        <f t="shared" si="3"/>
        <v>6</v>
      </c>
      <c r="K11" s="1">
        <f t="shared" si="4"/>
        <v>2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0</v>
      </c>
      <c r="P11" s="1">
        <f t="shared" si="9"/>
        <v>3</v>
      </c>
      <c r="Q11" s="1">
        <f t="shared" si="10"/>
        <v>2</v>
      </c>
      <c r="R11" s="1">
        <f t="shared" si="11"/>
        <v>2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2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2</v>
      </c>
      <c r="AE11" s="1">
        <f t="shared" si="22"/>
        <v>6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6</v>
      </c>
      <c r="K12" s="1">
        <f t="shared" si="4"/>
        <v>2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2</v>
      </c>
      <c r="R12" s="1">
        <f t="shared" si="11"/>
        <v>2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2</v>
      </c>
      <c r="X12" s="1">
        <f t="shared" si="17"/>
        <v>1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2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2</v>
      </c>
      <c r="X84" s="1">
        <f t="shared" si="76"/>
        <v>1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48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1-3-2</v>
      </c>
      <c r="R85" s="1" t="str">
        <f>IF(R84="","0-0-0",CONCATENATE(R84,"-",S84,"-",T84))</f>
        <v>2-3-0</v>
      </c>
      <c r="U85" s="1" t="str">
        <f>IF(U84="","0-0-0",CONCATENATE(U84,"-",V84,"-",W84))</f>
        <v>0-1-2</v>
      </c>
      <c r="X85" s="1" t="str">
        <f>IF(X84="","0-0-0",CONCATENATE(X84,"-",Y84,"-",Z84))</f>
        <v>1-2-2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 s="1">
        <v>2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2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 s="1">
        <v>1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2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2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2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0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2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2-2-2</v>
      </c>
      <c r="U85" s="1" t="str">
        <f>IF(U84="","0-0-0",CONCATENATE(U84,"-",V84,"-",W84))</f>
        <v>3-0-0</v>
      </c>
      <c r="X85" s="1" t="str">
        <f>IF(X84="","0-0-0",CONCATENATE(X84,"-",Y84,"-",Z84))</f>
        <v>4-0-0</v>
      </c>
      <c r="AA85" s="1" t="str">
        <f>IF(AA84="","0-0",CONCATENATE(AA84,AB84))</f>
        <v>L1</v>
      </c>
      <c r="AD85" s="1" t="str">
        <f>IF(AD84="","0-0-0",CONCATENATE(AD84,"-",AE84,"-",AF84))</f>
        <v>5-2-3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 s="1">
        <v>4</v>
      </c>
      <c r="F8" s="1">
        <v>7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E9" s="1">
        <v>4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E10" s="1">
        <v>3</v>
      </c>
      <c r="F10" s="1">
        <v>6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4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3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E12" s="1">
        <v>3</v>
      </c>
      <c r="F12" s="1">
        <v>4</v>
      </c>
      <c r="G12" s="1" t="s">
        <v>84</v>
      </c>
      <c r="H12" s="1" t="s">
        <v>84</v>
      </c>
      <c r="I12" s="1">
        <f t="shared" si="2"/>
        <v>3</v>
      </c>
      <c r="J12" s="1">
        <f t="shared" si="3"/>
        <v>6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4</v>
      </c>
      <c r="Q12" s="1">
        <f t="shared" si="10"/>
        <v>2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3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2</v>
      </c>
      <c r="AA12" s="1" t="str">
        <f t="shared" si="0"/>
        <v>L</v>
      </c>
      <c r="AB12" s="1">
        <f t="shared" si="20"/>
        <v>6</v>
      </c>
      <c r="AC12" s="1" t="str">
        <f t="shared" si="1"/>
        <v>OTL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2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48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1-4-2</v>
      </c>
      <c r="R85" s="1" t="str">
        <f>IF(R84="","0-0-0",CONCATENATE(R84,"-",S84,"-",T84))</f>
        <v>2-2-0</v>
      </c>
      <c r="U85" s="1" t="str">
        <f>IF(U84="","0-0-0",CONCATENATE(U84,"-",V84,"-",W84))</f>
        <v>1-3-0</v>
      </c>
      <c r="X85" s="1" t="str">
        <f>IF(X84="","0-0-0",CONCATENATE(X84,"-",Y84,"-",Z84))</f>
        <v>3-3-2</v>
      </c>
      <c r="AA85" s="1" t="str">
        <f>IF(AA84="","0-0",CONCATENATE(AA84,AB84))</f>
        <v>L6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1</v>
      </c>
      <c r="X8" s="1">
        <f t="shared" si="17"/>
        <v>1</v>
      </c>
      <c r="Y8" s="1">
        <f t="shared" si="18"/>
        <v>3</v>
      </c>
      <c r="Z8" s="1">
        <f t="shared" si="19"/>
        <v>2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4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2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3</v>
      </c>
      <c r="Z9" s="1">
        <f t="shared" si="19"/>
        <v>2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4</v>
      </c>
      <c r="AF9" s="1">
        <f t="shared" si="23"/>
        <v>2</v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E10" s="1">
        <v>2</v>
      </c>
      <c r="F10" s="1">
        <v>1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3</v>
      </c>
      <c r="Z10" s="1">
        <f t="shared" si="19"/>
        <v>2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1</v>
      </c>
      <c r="Y11" s="1">
        <f t="shared" si="18"/>
        <v>3</v>
      </c>
      <c r="Z11" s="1">
        <f t="shared" si="19"/>
        <v>2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2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1</v>
      </c>
      <c r="T12" s="1">
        <f t="shared" si="13"/>
        <v>2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1</v>
      </c>
      <c r="Y12" s="1">
        <f t="shared" si="18"/>
        <v>3</v>
      </c>
      <c r="Z12" s="1">
        <f t="shared" si="19"/>
        <v>2</v>
      </c>
      <c r="AA12" s="1" t="str">
        <f t="shared" si="0"/>
        <v>W</v>
      </c>
      <c r="AB12" s="1">
        <f t="shared" si="20"/>
        <v>4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W4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3</v>
      </c>
      <c r="W10" s="1">
        <f t="shared" si="16"/>
        <v>0</v>
      </c>
      <c r="X10" s="1">
        <f t="shared" si="17"/>
        <v>3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E11" s="1">
        <v>4</v>
      </c>
      <c r="F11" s="1">
        <v>3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5</v>
      </c>
      <c r="P11" s="1">
        <f t="shared" si="9"/>
        <v>2</v>
      </c>
      <c r="Q11" s="1">
        <f t="shared" si="10"/>
        <v>1</v>
      </c>
      <c r="R11" s="1">
        <f t="shared" si="11"/>
        <v>0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3</v>
      </c>
      <c r="W11" s="1">
        <f t="shared" si="16"/>
        <v>0</v>
      </c>
      <c r="X11" s="1">
        <f t="shared" si="17"/>
        <v>3</v>
      </c>
      <c r="Y11" s="1">
        <f t="shared" si="18"/>
        <v>4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1</v>
      </c>
      <c r="R12" s="1">
        <f t="shared" si="11"/>
        <v>0</v>
      </c>
      <c r="S12" s="1">
        <f t="shared" si="12"/>
        <v>3</v>
      </c>
      <c r="T12" s="1">
        <f t="shared" si="13"/>
        <v>0</v>
      </c>
      <c r="U12" s="1">
        <f t="shared" si="14"/>
        <v>2</v>
      </c>
      <c r="V12" s="1">
        <f t="shared" si="15"/>
        <v>3</v>
      </c>
      <c r="W12" s="1">
        <f t="shared" si="16"/>
        <v>0</v>
      </c>
      <c r="X12" s="1">
        <f t="shared" si="17"/>
        <v>3</v>
      </c>
      <c r="Y12" s="1">
        <f t="shared" si="18"/>
        <v>5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42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5-2-1</v>
      </c>
      <c r="R85" s="1" t="str">
        <f>IF(R84="","0-0-0",CONCATENATE(R84,"-",S84,"-",T84))</f>
        <v>0-3-0</v>
      </c>
      <c r="U85" s="1" t="str">
        <f>IF(U84="","0-0-0",CONCATENATE(U84,"-",V84,"-",W84))</f>
        <v>2-3-0</v>
      </c>
      <c r="X85" s="1" t="str">
        <f>IF(X84="","0-0-0",CONCATENATE(X84,"-",Y84,"-",Z84))</f>
        <v>3-5-0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 s="1">
        <v>7</v>
      </c>
      <c r="F9" s="1">
        <v>4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3</v>
      </c>
      <c r="V9" s="1">
        <f t="shared" si="15"/>
        <v>2</v>
      </c>
      <c r="W9" s="1">
        <f t="shared" si="16"/>
        <v>0</v>
      </c>
      <c r="X9" s="1">
        <f t="shared" si="17"/>
        <v>5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5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E10" s="1">
        <v>6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6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6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0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5</v>
      </c>
      <c r="V11" s="1">
        <f t="shared" si="15"/>
        <v>2</v>
      </c>
      <c r="W11" s="1">
        <f t="shared" si="16"/>
        <v>0</v>
      </c>
      <c r="X11" s="1">
        <f t="shared" si="17"/>
        <v>7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7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0</v>
      </c>
      <c r="Q12" s="1">
        <f t="shared" si="10"/>
        <v>0</v>
      </c>
      <c r="R12" s="1">
        <f t="shared" si="11"/>
        <v>4</v>
      </c>
      <c r="S12" s="1">
        <f t="shared" si="12"/>
        <v>3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7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3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4-3-0</v>
      </c>
      <c r="U85" s="1" t="str">
        <f>IF(U84="","0-0-0",CONCATENATE(U84,"-",V84,"-",W84))</f>
        <v>5-2-0</v>
      </c>
      <c r="X85" s="1" t="str">
        <f>IF(X84="","0-0-0",CONCATENATE(X84,"-",Y84,"-",Z84))</f>
        <v>7-3-0</v>
      </c>
      <c r="AA85" s="1" t="str">
        <f>IF(AA84="","0-0",CONCATENATE(AA84,AB84))</f>
        <v>L1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 s="1">
        <v>1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E11" s="1">
        <v>4</v>
      </c>
      <c r="F11" s="1">
        <v>3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E12" s="1">
        <v>0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6</v>
      </c>
      <c r="K13" s="1">
        <f t="shared" si="4"/>
        <v>3</v>
      </c>
      <c r="L13" s="1">
        <f t="shared" si="5"/>
        <v>0</v>
      </c>
      <c r="M13" s="1">
        <f t="shared" si="6"/>
        <v>2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4</v>
      </c>
      <c r="S13" s="1">
        <f t="shared" si="12"/>
        <v>3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5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0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4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36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4-3-0</v>
      </c>
      <c r="U85" s="1" t="str">
        <f>IF(U84="","0-0-0",CONCATENATE(U84,"-",V84,"-",W84))</f>
        <v>2-1-0</v>
      </c>
      <c r="X85" s="1" t="str">
        <f>IF(X84="","0-0-0",CONCATENATE(X84,"-",Y84,"-",Z84))</f>
        <v>5-3-0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COUNTA(E2:E83)</f>
        <v>12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3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3</v>
      </c>
      <c r="V8" s="1">
        <f t="shared" si="15"/>
        <v>0</v>
      </c>
      <c r="W8" s="1">
        <f t="shared" si="16"/>
        <v>2</v>
      </c>
      <c r="X8" s="1">
        <f t="shared" si="17"/>
        <v>3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E9" s="1">
        <v>0</v>
      </c>
      <c r="F9" s="1">
        <v>3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3</v>
      </c>
      <c r="V9" s="1">
        <f t="shared" si="15"/>
        <v>0</v>
      </c>
      <c r="W9" s="1">
        <f t="shared" si="16"/>
        <v>2</v>
      </c>
      <c r="X9" s="1">
        <f t="shared" si="17"/>
        <v>3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E10" s="1">
        <v>1</v>
      </c>
      <c r="F10" s="1">
        <v>2</v>
      </c>
      <c r="G10" s="1" t="s">
        <v>84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2</v>
      </c>
      <c r="X10" s="1">
        <f t="shared" si="17"/>
        <v>3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1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0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2</v>
      </c>
      <c r="U11" s="1">
        <f t="shared" si="14"/>
        <v>3</v>
      </c>
      <c r="V11" s="1">
        <f t="shared" si="15"/>
        <v>0</v>
      </c>
      <c r="W11" s="1">
        <f t="shared" si="16"/>
        <v>2</v>
      </c>
      <c r="X11" s="1">
        <f t="shared" si="17"/>
        <v>3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6</v>
      </c>
      <c r="AE11" s="1">
        <f t="shared" si="22"/>
        <v>1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1</v>
      </c>
      <c r="Q12" s="1">
        <f t="shared" si="10"/>
        <v>1</v>
      </c>
      <c r="R12" s="1">
        <f t="shared" si="11"/>
        <v>3</v>
      </c>
      <c r="S12" s="1">
        <f t="shared" si="12"/>
        <v>1</v>
      </c>
      <c r="T12" s="1">
        <f t="shared" si="13"/>
        <v>2</v>
      </c>
      <c r="U12" s="1">
        <f t="shared" si="14"/>
        <v>3</v>
      </c>
      <c r="V12" s="1">
        <f t="shared" si="15"/>
        <v>0</v>
      </c>
      <c r="W12" s="1">
        <f t="shared" si="16"/>
        <v>2</v>
      </c>
      <c r="X12" s="1">
        <f t="shared" si="17"/>
        <v>3</v>
      </c>
      <c r="Y12" s="1">
        <f t="shared" si="18"/>
        <v>1</v>
      </c>
      <c r="Z12" s="1">
        <f t="shared" si="19"/>
        <v>2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3-1-2</v>
      </c>
      <c r="U85" s="1" t="str">
        <f>IF(U84="","0-0-0",CONCATENATE(U84,"-",V84,"-",W84))</f>
        <v>3-0-2</v>
      </c>
      <c r="X85" s="1" t="str">
        <f>IF(X84="","0-0-0",CONCATENATE(X84,"-",Y84,"-",Z84))</f>
        <v>3-1-2</v>
      </c>
      <c r="AA85" s="1" t="str">
        <f>IF(AA84="","0-0",CONCATENATE(AA84,AB84))</f>
        <v>L1</v>
      </c>
      <c r="AD85" s="1" t="str">
        <f>IF(AD84="","0-0-0",CONCATENATE(AD84,"-",AE84,"-",AF84))</f>
        <v>6-2-2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3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E10" s="1">
        <v>1</v>
      </c>
      <c r="F10" s="1">
        <v>7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E11" s="1">
        <v>0</v>
      </c>
      <c r="F11" s="1">
        <v>1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4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6</v>
      </c>
      <c r="AE11" s="1">
        <f t="shared" si="22"/>
        <v>4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E12" s="1">
        <v>1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3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3-1-0</v>
      </c>
      <c r="U85" s="1" t="str">
        <f>IF(U84="","0-0-0",CONCATENATE(U84,"-",V84,"-",W84))</f>
        <v>3-1-0</v>
      </c>
      <c r="X85" s="1" t="str">
        <f>IF(X84="","0-0-0",CONCATENATE(X84,"-",Y84,"-",Z84))</f>
        <v>4-3-0</v>
      </c>
      <c r="AA85" s="1" t="str">
        <f>IF(AA84="","0-0",CONCATENATE(AA84,AB84))</f>
        <v>L3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E7" s="1">
        <v>2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E11" s="1">
        <v>4</v>
      </c>
      <c r="F11" s="1">
        <v>3</v>
      </c>
      <c r="G11" s="1" t="s">
        <v>84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4</v>
      </c>
      <c r="S11" s="1">
        <f t="shared" si="12"/>
        <v>0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4</v>
      </c>
      <c r="S12" s="1">
        <f t="shared" si="12"/>
        <v>0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8</v>
      </c>
      <c r="J84" s="1">
        <f t="shared" si="72"/>
        <v>3</v>
      </c>
      <c r="K84" s="1">
        <f t="shared" si="72"/>
        <v>1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3</v>
      </c>
      <c r="Q84" s="1">
        <f t="shared" si="73"/>
        <v>0</v>
      </c>
      <c r="R84" s="1">
        <f t="shared" si="73"/>
        <v>4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6</v>
      </c>
      <c r="Y84" s="1">
        <f t="shared" si="73"/>
        <v>3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4-0-0</v>
      </c>
      <c r="U85" s="1" t="str">
        <f>IF(U84="","0-0-0",CONCATENATE(U84,"-",V84,"-",W84))</f>
        <v>1-1-0</v>
      </c>
      <c r="X85" s="1" t="str">
        <f>IF(X84="","0-0-0",CONCATENATE(X84,"-",Y84,"-",Z84))</f>
        <v>6-3-0</v>
      </c>
      <c r="AA85" s="1" t="str">
        <f>IF(AA84="","0-0",CONCATENATE(AA84,AB84))</f>
        <v>W2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 (10_21_25)</vt:lpstr>
      <vt:lpstr>Standings (10_22_25)</vt:lpstr>
      <vt:lpstr>Standings (10_23_25)</vt:lpstr>
      <vt:lpstr>Standings (10_24_25)</vt:lpstr>
      <vt:lpstr>Standings (10_25_25)</vt:lpstr>
      <vt:lpstr>Standings (10_26_25)</vt:lpstr>
      <vt:lpstr>Standings (10_27_25)</vt:lpstr>
      <vt:lpstr>Standings (10_28_25)</vt:lpstr>
      <vt:lpstr>Standings (10_29_25)</vt:lpstr>
      <vt:lpstr>Standings (10_30_25)</vt:lpstr>
      <vt:lpstr>Standings (10_31_25)</vt:lpstr>
      <vt:lpstr>Standings (11_1_25)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2025-11-01T05:44:53Z</dcterms:modified>
</cp:coreProperties>
</file>