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" sheetId="4" r:id="rId56"/>
    <sheet name="Anaheim_Ducks" sheetId="5" r:id="rId57"/>
    <sheet name="Boston_Bruins" sheetId="7" r:id="rId58"/>
    <sheet name="Buffalo_Sabres" sheetId="8" r:id="rId59"/>
    <sheet name="Calgary_Flames" sheetId="9" r:id="rId60"/>
    <sheet name="Carolina_Hurricanes" sheetId="10" r:id="rId61"/>
    <sheet name="Chicago_Blackhawks" sheetId="11" r:id="rId62"/>
    <sheet name="Colorado_Avalanche" sheetId="12" r:id="rId63"/>
    <sheet name="Columbus_Blue_Jackets" sheetId="13" r:id="rId64"/>
    <sheet name="Dallas_Stars" sheetId="14" r:id="rId65"/>
    <sheet name="Detroit_Red_Wings" sheetId="15" r:id="rId66"/>
    <sheet name="Edmonton_Oilers" sheetId="16" r:id="rId67"/>
    <sheet name="Florida_Panthers" sheetId="17" r:id="rId68"/>
    <sheet name="Los_Angeles_Kings" sheetId="18" r:id="rId69"/>
    <sheet name="Minnesota_Wild" sheetId="19" r:id="rId70"/>
    <sheet name="Montreal_Canadiens" sheetId="20" r:id="rId71"/>
    <sheet name="Nashville_Predators" sheetId="21" r:id="rId72"/>
    <sheet name="New_Jersey_Devils" sheetId="22" r:id="rId73"/>
    <sheet name="New_York_Islanders" sheetId="23" r:id="rId74"/>
    <sheet name="New_York_Rangers" sheetId="24" r:id="rId75"/>
    <sheet name="Ottawa_Senators" sheetId="25" r:id="rId76"/>
    <sheet name="Philadelphia_Flyers" sheetId="26" r:id="rId77"/>
    <sheet name="Pittsburgh_Penguins" sheetId="27" r:id="rId78"/>
    <sheet name="San_Jose_Sharks" sheetId="28" r:id="rId79"/>
    <sheet name="Seattle_Kraken" sheetId="29" r:id="rId80"/>
    <sheet name="St_Louis_Blues" sheetId="30" r:id="rId81"/>
    <sheet name="Tampa_Bay_Lightning" sheetId="31" r:id="rId82"/>
    <sheet name="Toronto_Maple_Leafs" sheetId="32" r:id="rId83"/>
    <sheet name="Utah_Hockey_Club" sheetId="6" r:id="rId84"/>
    <sheet name="Vancouver_Canucks" sheetId="33" r:id="rId85"/>
    <sheet name="Vegas_Golden_Knights" sheetId="34" r:id="rId86"/>
    <sheet name="Washington_Capitals" sheetId="35" r:id="rId87"/>
    <sheet name="Winnipeg_Jets" sheetId="36" r:id="rId8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C21" i="30"/>
  <c r="AA22" i="30"/>
  <c r="AC22" i="30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8" i="5" l="1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B21" i="32" s="1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<sst xmlns="http://schemas.openxmlformats.org/spreadsheetml/2006/main" count="26509" uniqueCount="343">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</sst>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56" sqref="B56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 t="s">
        <v>32</v>
      </c>
    </row>
    <row r="46" spans="1:2" ht="15" outlineLevel="1">
      <c r="A46" s="13">
        <v>45612</v>
      </c>
      <c r="B46" s="12" t="s">
        <v>32</v>
      </c>
    </row>
    <row r="47" spans="1:2" ht="15" outlineLevel="1">
      <c r="A47" s="13">
        <v>45613</v>
      </c>
      <c r="B47" s="48" t="s">
        <v>32</v>
      </c>
    </row>
    <row r="48" spans="1:2" ht="15" outlineLevel="1">
      <c r="A48" s="13">
        <v>45614</v>
      </c>
      <c r="B48" s="48" t="s">
        <v>32</v>
      </c>
    </row>
    <row r="49" spans="1:2" ht="15" outlineLevel="1">
      <c r="A49" s="13">
        <v>45615</v>
      </c>
      <c r="B49" s="48" t="s">
        <v>32</v>
      </c>
    </row>
    <row r="50" spans="1:2" ht="15" outlineLevel="1">
      <c r="A50" s="13">
        <v>45616</v>
      </c>
      <c r="B50" s="48" t="s">
        <v>32</v>
      </c>
    </row>
    <row r="51" spans="1:2" ht="15" outlineLevel="1">
      <c r="A51" s="13">
        <v>45617</v>
      </c>
      <c r="B51" s="48" t="s">
        <v>32</v>
      </c>
    </row>
    <row r="52" spans="1:2" ht="15" outlineLevel="1">
      <c r="A52" s="13">
        <v>45618</v>
      </c>
      <c r="B52" s="12" t="s">
        <v>32</v>
      </c>
    </row>
    <row r="53" spans="1:2" ht="15" outlineLevel="1">
      <c r="A53" s="13">
        <v>45619</v>
      </c>
      <c r="B53" s="12" t="s">
        <v>32</v>
      </c>
    </row>
    <row r="54" spans="1:2" ht="15" outlineLevel="1">
      <c r="A54" s="13">
        <v>45620</v>
      </c>
      <c r="B54" s="12" t="s">
        <v>32</v>
      </c>
    </row>
    <row r="55" spans="1:2" ht="15" outlineLevel="1">
      <c r="A55" s="13">
        <v>45621</v>
      </c>
      <c r="B55" s="48" t="s">
        <v>32</v>
      </c>
    </row>
    <row r="56" spans="1:2" ht="15" outlineLevel="1">
      <c r="A56" s="13">
        <v>45622</v>
      </c>
      <c r="B56" s="12"/>
    </row>
    <row r="57" spans="1:2" ht="15" outlineLevel="1">
      <c r="A57" s="13">
        <v>45623</v>
      </c>
      <c r="B57" s="12"/>
    </row>
    <row r="58" spans="1:2" ht="15" outlineLevel="1">
      <c r="A58" s="13">
        <v>45625</v>
      </c>
      <c r="B58" s="12"/>
    </row>
    <row r="59" spans="1:2" ht="15.75" outlineLevel="1" thickBot="1">
      <c r="A59" s="13">
        <v>45626</v>
      </c>
      <c r="B59" s="12"/>
    </row>
    <row r="60" spans="1:2" ht="19.5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/>
      <c r="B62" s="17"/>
    </row>
    <row r="63" spans="1:2" ht="15" outlineLevel="1">
      <c r="A63" s="13"/>
      <c r="B63" s="12"/>
    </row>
    <row r="64" spans="1:2" ht="15" outlineLevel="1">
      <c r="A64" s="13"/>
      <c r="B64" s="12"/>
    </row>
    <row r="65" spans="1:2" ht="15" outlineLevel="1">
      <c r="A65" s="13"/>
      <c r="B65" s="12"/>
    </row>
    <row r="66" spans="1:2" ht="15" outlineLevel="1">
      <c r="A66" s="13"/>
      <c r="B66" s="12"/>
    </row>
    <row r="67" spans="1:2" ht="15" outlineLevel="1">
      <c r="A67" s="13"/>
      <c r="B67" s="12"/>
    </row>
    <row r="68" spans="1:2" ht="15" outlineLevel="1">
      <c r="A68" s="13"/>
      <c r="B68" s="12"/>
    </row>
    <row r="69" spans="1:2" ht="15" outlineLevel="1">
      <c r="A69" s="13"/>
      <c r="B69" s="12"/>
    </row>
    <row r="70" spans="1:2" ht="15" outlineLevel="1">
      <c r="A70" s="13"/>
      <c r="B70" s="12"/>
    </row>
    <row r="71" spans="1:2" ht="15" outlineLevel="1">
      <c r="A71" s="13"/>
      <c r="B71" s="12"/>
    </row>
    <row r="72" spans="1:2" ht="15" outlineLevel="1">
      <c r="A72" s="13"/>
      <c r="B72" s="12"/>
    </row>
    <row r="73" spans="1:2" ht="15" outlineLevel="1">
      <c r="A73" s="13"/>
      <c r="B73" s="12"/>
    </row>
    <row r="74" spans="1:2" ht="15" outlineLevel="1">
      <c r="A74" s="13"/>
      <c r="B74" s="12"/>
    </row>
    <row r="75" spans="1:2" ht="15" outlineLevel="1">
      <c r="A75" s="13"/>
      <c r="B75" s="12"/>
    </row>
    <row r="76" spans="1:2" ht="15" outlineLevel="1">
      <c r="A76" s="13"/>
      <c r="B76" s="12"/>
    </row>
    <row r="77" spans="1:2" ht="15" outlineLevel="1">
      <c r="A77" s="13"/>
      <c r="B77" s="12"/>
    </row>
    <row r="78" spans="1:2" ht="15" outlineLevel="1">
      <c r="A78" s="13"/>
      <c r="B78" s="12"/>
    </row>
    <row r="79" spans="1:2" ht="15" outlineLevel="1">
      <c r="A79" s="13"/>
      <c r="B79" s="12"/>
    </row>
    <row r="80" spans="1:2" ht="15" outlineLevel="1">
      <c r="A80" s="13"/>
      <c r="B80" s="12"/>
    </row>
    <row r="81" spans="1:2" ht="15" outlineLevel="1">
      <c r="A81" s="13"/>
      <c r="B81" s="12"/>
    </row>
    <row r="82" spans="1:2" ht="15" outlineLevel="1">
      <c r="A82" s="13"/>
      <c r="B82" s="12"/>
    </row>
    <row r="83" spans="1:2" ht="15" outlineLevel="1">
      <c r="A83" s="13"/>
      <c r="B83" s="12"/>
    </row>
    <row r="84" spans="1:2" ht="15" outlineLevel="1">
      <c r="A84" s="13"/>
      <c r="B84" s="12"/>
    </row>
    <row r="85" spans="1:2" ht="15" outlineLevel="1">
      <c r="A85" s="13"/>
      <c r="B85" s="12"/>
    </row>
    <row r="86" spans="1:2" ht="15" outlineLevel="1">
      <c r="A86" s="13"/>
      <c r="B86" s="12"/>
    </row>
    <row r="87" spans="1:2" ht="15" outlineLevel="1">
      <c r="A87" s="13"/>
      <c r="B87" s="12"/>
    </row>
    <row r="88" spans="1:2" ht="15" outlineLevel="1">
      <c r="A88" s="13"/>
      <c r="B88" s="12"/>
    </row>
    <row r="89" spans="1:2" ht="15.75" outlineLevel="1" thickBot="1">
      <c r="A89" s="11"/>
      <c r="B89" s="10"/>
    </row>
    <row r="90" spans="1:2" ht="19.5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50">
        <v>22</v>
      </c>
      <c r="C6" s="50">
        <v>10</v>
      </c>
      <c r="D6" s="50">
        <v>9</v>
      </c>
      <c r="E6" s="51">
        <v>3</v>
      </c>
      <c r="F6" s="30">
        <v>23</v>
      </c>
      <c r="G6" s="31">
        <v>7</v>
      </c>
      <c r="H6" s="51">
        <v>10</v>
      </c>
      <c r="I6" s="51">
        <v>0</v>
      </c>
      <c r="J6" s="30">
        <v>0</v>
      </c>
      <c r="K6" s="29" t="s">
        <v>273</v>
      </c>
      <c r="L6" s="50" t="s">
        <v>222</v>
      </c>
      <c r="M6" s="50" t="s">
        <v>172</v>
      </c>
      <c r="N6" s="50" t="s">
        <v>263</v>
      </c>
      <c r="O6" s="31">
        <v>51</v>
      </c>
      <c r="P6" s="51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50">
        <v>21</v>
      </c>
      <c r="C29" s="50">
        <v>8</v>
      </c>
      <c r="D29" s="50">
        <v>10</v>
      </c>
      <c r="E29" s="51">
        <v>3</v>
      </c>
      <c r="F29" s="30">
        <v>19</v>
      </c>
      <c r="G29" s="51">
        <v>5</v>
      </c>
      <c r="H29" s="51">
        <v>8</v>
      </c>
      <c r="I29" s="51">
        <v>0</v>
      </c>
      <c r="J29" s="51">
        <v>0</v>
      </c>
      <c r="K29" s="29" t="s">
        <v>189</v>
      </c>
      <c r="L29" s="50" t="s">
        <v>309</v>
      </c>
      <c r="M29" s="50" t="s">
        <v>143</v>
      </c>
      <c r="N29" s="50" t="s">
        <v>296</v>
      </c>
      <c r="O29" s="31">
        <v>57</v>
      </c>
      <c r="P29" s="51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49">
        <v>20</v>
      </c>
      <c r="C6" s="49">
        <v>11</v>
      </c>
      <c r="D6" s="49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49" t="s">
        <v>222</v>
      </c>
      <c r="M6" s="49" t="s">
        <v>101</v>
      </c>
      <c r="N6" s="49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50">
        <v>22</v>
      </c>
      <c r="C7" s="50">
        <v>10</v>
      </c>
      <c r="D7" s="50">
        <v>9</v>
      </c>
      <c r="E7" s="51">
        <v>3</v>
      </c>
      <c r="F7" s="30">
        <v>23</v>
      </c>
      <c r="G7" s="31">
        <v>7</v>
      </c>
      <c r="H7" s="51">
        <v>10</v>
      </c>
      <c r="I7" s="51">
        <v>0</v>
      </c>
      <c r="J7" s="30">
        <v>0</v>
      </c>
      <c r="K7" s="29" t="s">
        <v>273</v>
      </c>
      <c r="L7" s="50" t="s">
        <v>222</v>
      </c>
      <c r="M7" s="50" t="s">
        <v>172</v>
      </c>
      <c r="N7" s="50" t="s">
        <v>263</v>
      </c>
      <c r="O7" s="31">
        <v>51</v>
      </c>
      <c r="P7" s="51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50">
        <v>21</v>
      </c>
      <c r="C9" s="50">
        <v>9</v>
      </c>
      <c r="D9" s="50">
        <v>10</v>
      </c>
      <c r="E9" s="51">
        <v>2</v>
      </c>
      <c r="F9" s="30">
        <v>20</v>
      </c>
      <c r="G9" s="31">
        <v>8</v>
      </c>
      <c r="H9" s="51">
        <v>9</v>
      </c>
      <c r="I9" s="51">
        <v>0</v>
      </c>
      <c r="J9" s="30">
        <v>0</v>
      </c>
      <c r="K9" s="29" t="s">
        <v>222</v>
      </c>
      <c r="L9" s="50" t="s">
        <v>255</v>
      </c>
      <c r="M9" s="50" t="s">
        <v>120</v>
      </c>
      <c r="N9" s="50" t="s">
        <v>335</v>
      </c>
      <c r="O9" s="31">
        <v>53</v>
      </c>
      <c r="P9" s="51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50">
        <v>21</v>
      </c>
      <c r="C16" s="50">
        <v>14</v>
      </c>
      <c r="D16" s="50">
        <v>6</v>
      </c>
      <c r="E16" s="51">
        <v>1</v>
      </c>
      <c r="F16" s="30">
        <v>29</v>
      </c>
      <c r="G16" s="51">
        <v>13</v>
      </c>
      <c r="H16" s="51">
        <v>14</v>
      </c>
      <c r="I16" s="51">
        <v>0</v>
      </c>
      <c r="J16" s="51">
        <v>0</v>
      </c>
      <c r="K16" s="29" t="s">
        <v>286</v>
      </c>
      <c r="L16" s="50" t="s">
        <v>210</v>
      </c>
      <c r="M16" s="50" t="s">
        <v>213</v>
      </c>
      <c r="N16" s="50" t="s">
        <v>333</v>
      </c>
      <c r="O16" s="31">
        <v>85</v>
      </c>
      <c r="P16" s="51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50">
        <v>21</v>
      </c>
      <c r="C26" s="50">
        <v>13</v>
      </c>
      <c r="D26" s="50">
        <v>4</v>
      </c>
      <c r="E26" s="51">
        <v>4</v>
      </c>
      <c r="F26" s="30">
        <v>30</v>
      </c>
      <c r="G26" s="51">
        <v>12</v>
      </c>
      <c r="H26" s="51">
        <v>13</v>
      </c>
      <c r="I26" s="51">
        <v>0</v>
      </c>
      <c r="J26" s="51">
        <v>2</v>
      </c>
      <c r="K26" s="29" t="s">
        <v>174</v>
      </c>
      <c r="L26" s="50" t="s">
        <v>329</v>
      </c>
      <c r="M26" s="50" t="s">
        <v>177</v>
      </c>
      <c r="N26" s="50" t="s">
        <v>338</v>
      </c>
      <c r="O26" s="31">
        <v>70</v>
      </c>
      <c r="P26" s="51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49">
        <v>23</v>
      </c>
      <c r="C29" s="49">
        <v>10</v>
      </c>
      <c r="D29" s="49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49" t="s">
        <v>267</v>
      </c>
      <c r="M29" s="49" t="s">
        <v>141</v>
      </c>
      <c r="N29" s="49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50">
        <v>21</v>
      </c>
      <c r="C30" s="50">
        <v>8</v>
      </c>
      <c r="D30" s="50">
        <v>10</v>
      </c>
      <c r="E30" s="51">
        <v>3</v>
      </c>
      <c r="F30" s="30">
        <v>19</v>
      </c>
      <c r="G30" s="51">
        <v>5</v>
      </c>
      <c r="H30" s="51">
        <v>8</v>
      </c>
      <c r="I30" s="51">
        <v>0</v>
      </c>
      <c r="J30" s="51">
        <v>0</v>
      </c>
      <c r="K30" s="29" t="s">
        <v>189</v>
      </c>
      <c r="L30" s="50" t="s">
        <v>309</v>
      </c>
      <c r="M30" s="50" t="s">
        <v>143</v>
      </c>
      <c r="N30" s="50" t="s">
        <v>296</v>
      </c>
      <c r="O30" s="31">
        <v>57</v>
      </c>
      <c r="P30" s="51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22</v>
      </c>
      <c r="C35" s="50">
        <v>14</v>
      </c>
      <c r="D35" s="50">
        <v>6</v>
      </c>
      <c r="E35" s="51">
        <v>2</v>
      </c>
      <c r="F35" s="33">
        <v>30</v>
      </c>
      <c r="G35" s="51">
        <v>11</v>
      </c>
      <c r="H35" s="51">
        <v>13</v>
      </c>
      <c r="I35" s="51">
        <v>1</v>
      </c>
      <c r="J35" s="51">
        <v>0</v>
      </c>
      <c r="K35" s="29" t="s">
        <v>253</v>
      </c>
      <c r="L35" s="50" t="s">
        <v>273</v>
      </c>
      <c r="M35" s="50" t="s">
        <v>207</v>
      </c>
      <c r="N35" s="50" t="s">
        <v>299</v>
      </c>
      <c r="O35" s="31">
        <v>86</v>
      </c>
      <c r="P35" s="51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49">
        <v>22</v>
      </c>
      <c r="C5" s="49">
        <v>12</v>
      </c>
      <c r="D5" s="49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49" t="s">
        <v>213</v>
      </c>
      <c r="M5" s="49" t="s">
        <v>135</v>
      </c>
      <c r="N5" s="49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49">
        <v>20</v>
      </c>
      <c r="C6" s="49">
        <v>11</v>
      </c>
      <c r="D6" s="49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49" t="s">
        <v>222</v>
      </c>
      <c r="M6" s="49" t="s">
        <v>101</v>
      </c>
      <c r="N6" s="49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50">
        <v>22</v>
      </c>
      <c r="C7" s="50">
        <v>10</v>
      </c>
      <c r="D7" s="50">
        <v>9</v>
      </c>
      <c r="E7" s="51">
        <v>3</v>
      </c>
      <c r="F7" s="30">
        <v>23</v>
      </c>
      <c r="G7" s="31">
        <v>7</v>
      </c>
      <c r="H7" s="51">
        <v>10</v>
      </c>
      <c r="I7" s="51">
        <v>0</v>
      </c>
      <c r="J7" s="30">
        <v>0</v>
      </c>
      <c r="K7" s="29" t="s">
        <v>273</v>
      </c>
      <c r="L7" s="50" t="s">
        <v>222</v>
      </c>
      <c r="M7" s="50" t="s">
        <v>172</v>
      </c>
      <c r="N7" s="50" t="s">
        <v>263</v>
      </c>
      <c r="O7" s="31">
        <v>51</v>
      </c>
      <c r="P7" s="51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49">
        <v>21</v>
      </c>
      <c r="C8" s="49">
        <v>11</v>
      </c>
      <c r="D8" s="49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49" t="s">
        <v>190</v>
      </c>
      <c r="M8" s="49" t="s">
        <v>152</v>
      </c>
      <c r="N8" s="49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50">
        <v>21</v>
      </c>
      <c r="C9" s="50">
        <v>9</v>
      </c>
      <c r="D9" s="50">
        <v>10</v>
      </c>
      <c r="E9" s="51">
        <v>2</v>
      </c>
      <c r="F9" s="30">
        <v>20</v>
      </c>
      <c r="G9" s="31">
        <v>8</v>
      </c>
      <c r="H9" s="51">
        <v>9</v>
      </c>
      <c r="I9" s="51">
        <v>0</v>
      </c>
      <c r="J9" s="30">
        <v>0</v>
      </c>
      <c r="K9" s="29" t="s">
        <v>222</v>
      </c>
      <c r="L9" s="50" t="s">
        <v>255</v>
      </c>
      <c r="M9" s="50" t="s">
        <v>120</v>
      </c>
      <c r="N9" s="50" t="s">
        <v>335</v>
      </c>
      <c r="O9" s="31">
        <v>53</v>
      </c>
      <c r="P9" s="51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49">
        <v>21</v>
      </c>
      <c r="C10" s="49">
        <v>9</v>
      </c>
      <c r="D10" s="49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49" t="s">
        <v>256</v>
      </c>
      <c r="M10" s="49" t="s">
        <v>136</v>
      </c>
      <c r="N10" s="49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49">
        <v>20</v>
      </c>
      <c r="C11" s="49">
        <v>7</v>
      </c>
      <c r="D11" s="49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49" t="s">
        <v>209</v>
      </c>
      <c r="M11" s="49" t="s">
        <v>135</v>
      </c>
      <c r="N11" s="49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49">
        <v>24</v>
      </c>
      <c r="C14" s="49">
        <v>15</v>
      </c>
      <c r="D14" s="49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49" t="s">
        <v>327</v>
      </c>
      <c r="M14" s="49" t="s">
        <v>220</v>
      </c>
      <c r="N14" s="49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49">
        <v>21</v>
      </c>
      <c r="C15" s="49">
        <v>15</v>
      </c>
      <c r="D15" s="49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49" t="s">
        <v>286</v>
      </c>
      <c r="M15" s="49" t="s">
        <v>207</v>
      </c>
      <c r="N15" s="49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50">
        <v>21</v>
      </c>
      <c r="C16" s="50">
        <v>14</v>
      </c>
      <c r="D16" s="50">
        <v>6</v>
      </c>
      <c r="E16" s="51">
        <v>1</v>
      </c>
      <c r="F16" s="30">
        <v>29</v>
      </c>
      <c r="G16" s="51">
        <v>13</v>
      </c>
      <c r="H16" s="51">
        <v>14</v>
      </c>
      <c r="I16" s="51">
        <v>0</v>
      </c>
      <c r="J16" s="51">
        <v>0</v>
      </c>
      <c r="K16" s="29" t="s">
        <v>286</v>
      </c>
      <c r="L16" s="50" t="s">
        <v>210</v>
      </c>
      <c r="M16" s="50" t="s">
        <v>213</v>
      </c>
      <c r="N16" s="50" t="s">
        <v>333</v>
      </c>
      <c r="O16" s="31">
        <v>85</v>
      </c>
      <c r="P16" s="51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49">
        <v>20</v>
      </c>
      <c r="C17" s="49">
        <v>12</v>
      </c>
      <c r="D17" s="49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49" t="s">
        <v>236</v>
      </c>
      <c r="M17" s="49" t="s">
        <v>116</v>
      </c>
      <c r="N17" s="49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49">
        <v>22</v>
      </c>
      <c r="C18" s="49">
        <v>8</v>
      </c>
      <c r="D18" s="49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49" t="s">
        <v>312</v>
      </c>
      <c r="M18" s="49" t="s">
        <v>138</v>
      </c>
      <c r="N18" s="49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49">
        <v>22</v>
      </c>
      <c r="C19" s="49">
        <v>9</v>
      </c>
      <c r="D19" s="49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49" t="s">
        <v>203</v>
      </c>
      <c r="M19" s="49" t="s">
        <v>141</v>
      </c>
      <c r="N19" s="49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49">
        <v>20</v>
      </c>
      <c r="C20" s="49">
        <v>9</v>
      </c>
      <c r="D20" s="49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49" t="s">
        <v>258</v>
      </c>
      <c r="M20" s="49" t="s">
        <v>121</v>
      </c>
      <c r="N20" s="49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50">
        <v>21</v>
      </c>
      <c r="C26" s="50">
        <v>13</v>
      </c>
      <c r="D26" s="50">
        <v>4</v>
      </c>
      <c r="E26" s="51">
        <v>4</v>
      </c>
      <c r="F26" s="30">
        <v>30</v>
      </c>
      <c r="G26" s="51">
        <v>12</v>
      </c>
      <c r="H26" s="51">
        <v>13</v>
      </c>
      <c r="I26" s="51">
        <v>0</v>
      </c>
      <c r="J26" s="51">
        <v>2</v>
      </c>
      <c r="K26" s="29" t="s">
        <v>174</v>
      </c>
      <c r="L26" s="50" t="s">
        <v>329</v>
      </c>
      <c r="M26" s="50" t="s">
        <v>177</v>
      </c>
      <c r="N26" s="50" t="s">
        <v>338</v>
      </c>
      <c r="O26" s="31">
        <v>70</v>
      </c>
      <c r="P26" s="51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49">
        <v>20</v>
      </c>
      <c r="C27" s="49">
        <v>13</v>
      </c>
      <c r="D27" s="49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49" t="s">
        <v>213</v>
      </c>
      <c r="M27" s="49" t="s">
        <v>128</v>
      </c>
      <c r="N27" s="49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49">
        <v>22</v>
      </c>
      <c r="C28" s="49">
        <v>12</v>
      </c>
      <c r="D28" s="49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49" t="s">
        <v>245</v>
      </c>
      <c r="M28" s="49" t="s">
        <v>143</v>
      </c>
      <c r="N28" s="49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49">
        <v>23</v>
      </c>
      <c r="C29" s="49">
        <v>10</v>
      </c>
      <c r="D29" s="49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49" t="s">
        <v>267</v>
      </c>
      <c r="M29" s="49" t="s">
        <v>141</v>
      </c>
      <c r="N29" s="49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50">
        <v>21</v>
      </c>
      <c r="C30" s="50">
        <v>8</v>
      </c>
      <c r="D30" s="50">
        <v>10</v>
      </c>
      <c r="E30" s="51">
        <v>3</v>
      </c>
      <c r="F30" s="30">
        <v>19</v>
      </c>
      <c r="G30" s="51">
        <v>5</v>
      </c>
      <c r="H30" s="51">
        <v>8</v>
      </c>
      <c r="I30" s="51">
        <v>0</v>
      </c>
      <c r="J30" s="51">
        <v>0</v>
      </c>
      <c r="K30" s="29" t="s">
        <v>189</v>
      </c>
      <c r="L30" s="50" t="s">
        <v>309</v>
      </c>
      <c r="M30" s="50" t="s">
        <v>143</v>
      </c>
      <c r="N30" s="50" t="s">
        <v>296</v>
      </c>
      <c r="O30" s="31">
        <v>57</v>
      </c>
      <c r="P30" s="51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49">
        <v>22</v>
      </c>
      <c r="C31" s="49">
        <v>7</v>
      </c>
      <c r="D31" s="49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49" t="s">
        <v>300</v>
      </c>
      <c r="M31" s="49" t="s">
        <v>161</v>
      </c>
      <c r="N31" s="49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49">
        <v>21</v>
      </c>
      <c r="C32" s="49">
        <v>7</v>
      </c>
      <c r="D32" s="49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49" t="s">
        <v>317</v>
      </c>
      <c r="M32" s="49" t="s">
        <v>158</v>
      </c>
      <c r="N32" s="49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22</v>
      </c>
      <c r="C35" s="50">
        <v>14</v>
      </c>
      <c r="D35" s="50">
        <v>6</v>
      </c>
      <c r="E35" s="51">
        <v>2</v>
      </c>
      <c r="F35" s="33">
        <v>30</v>
      </c>
      <c r="G35" s="51">
        <v>11</v>
      </c>
      <c r="H35" s="51">
        <v>13</v>
      </c>
      <c r="I35" s="51">
        <v>1</v>
      </c>
      <c r="J35" s="51">
        <v>0</v>
      </c>
      <c r="K35" s="29" t="s">
        <v>253</v>
      </c>
      <c r="L35" s="50" t="s">
        <v>273</v>
      </c>
      <c r="M35" s="50" t="s">
        <v>207</v>
      </c>
      <c r="N35" s="50" t="s">
        <v>299</v>
      </c>
      <c r="O35" s="31">
        <v>86</v>
      </c>
      <c r="P35" s="51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49">
        <v>22</v>
      </c>
      <c r="C36" s="49">
        <v>12</v>
      </c>
      <c r="D36" s="49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49" t="s">
        <v>252</v>
      </c>
      <c r="M36" s="49" t="s">
        <v>172</v>
      </c>
      <c r="N36" s="49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49">
        <v>22</v>
      </c>
      <c r="C37" s="49">
        <v>11</v>
      </c>
      <c r="D37" s="49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49" t="s">
        <v>340</v>
      </c>
      <c r="M37" s="49" t="s">
        <v>275</v>
      </c>
      <c r="N37" s="49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49">
        <v>22</v>
      </c>
      <c r="C38" s="49">
        <v>11</v>
      </c>
      <c r="D38" s="49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49" t="s">
        <v>205</v>
      </c>
      <c r="M38" s="49" t="s">
        <v>127</v>
      </c>
      <c r="N38" s="49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49">
        <v>22</v>
      </c>
      <c r="C39" s="49">
        <v>11</v>
      </c>
      <c r="D39" s="49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49" t="s">
        <v>244</v>
      </c>
      <c r="M39" s="49" t="s">
        <v>121</v>
      </c>
      <c r="N39" s="49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49">
        <v>19</v>
      </c>
      <c r="C40" s="49">
        <v>10</v>
      </c>
      <c r="D40" s="49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49" t="s">
        <v>250</v>
      </c>
      <c r="M40" s="49" t="s">
        <v>161</v>
      </c>
      <c r="N40" s="49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49">
        <v>20</v>
      </c>
      <c r="C41" s="49">
        <v>8</v>
      </c>
      <c r="D41" s="49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49" t="s">
        <v>257</v>
      </c>
      <c r="M41" s="49" t="s">
        <v>202</v>
      </c>
      <c r="N41" s="49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22</v>
      </c>
      <c r="C4" s="40">
        <f>Boston_Bruins!$I$84</f>
        <v>10</v>
      </c>
      <c r="D4" s="40">
        <f>Boston_Bruins!$J$84</f>
        <v>9</v>
      </c>
      <c r="E4" s="38">
        <f>Boston_Bruins!$L$84</f>
        <v>3</v>
      </c>
      <c r="F4" s="33">
        <f t="shared" ref="F4:F11" si="0">(C4*2)+E4</f>
        <v>23</v>
      </c>
      <c r="G4" s="39">
        <f>C4-(Boston_Bruins!$K$84+I4)</f>
        <v>7</v>
      </c>
      <c r="H4" s="38">
        <f t="shared" ref="H4:H11" si="1">C4-I4</f>
        <v>10</v>
      </c>
      <c r="I4" s="38">
        <f>Boston_Bruins!$M$84</f>
        <v>0</v>
      </c>
      <c r="J4" s="33">
        <f>Boston_Bruins!$N$84</f>
        <v>0</v>
      </c>
      <c r="K4" s="37" t="str">
        <f>Boston_Bruins!$O$85</f>
        <v>6-4-2</v>
      </c>
      <c r="L4" s="40" t="str">
        <f>Boston_Bruins!$R$85</f>
        <v>4-5-1</v>
      </c>
      <c r="M4" s="40" t="str">
        <f>Boston_Bruins!$U$85</f>
        <v>3-3-1</v>
      </c>
      <c r="N4" s="40" t="str">
        <f>Boston_Bruins!$X$85</f>
        <v>4-6-1</v>
      </c>
      <c r="O4" s="39">
        <f>Boston_Bruins!$E$85</f>
        <v>51</v>
      </c>
      <c r="P4" s="38">
        <f>Boston_Bruins!$F$85</f>
        <v>70</v>
      </c>
      <c r="Q4" s="33">
        <f t="shared" ref="Q4:Q11" si="2">O4-P4</f>
        <v>-19</v>
      </c>
      <c r="R4" s="37" t="str">
        <f>Boston_Bruins!$AA$85</f>
        <v>W2</v>
      </c>
      <c r="S4" s="36" t="str">
        <f>Boston_Bruins!$AD$85</f>
        <v>5-3-2</v>
      </c>
    </row>
    <row r="5" spans="1:20" ht="15">
      <c r="A5" s="32" t="s">
        <v>28</v>
      </c>
      <c r="B5" s="1">
        <f>Buffalo_Sabres!$D$86</f>
        <v>21</v>
      </c>
      <c r="C5" s="1">
        <f>Buffalo_Sabres!$I$84</f>
        <v>11</v>
      </c>
      <c r="D5" s="1">
        <f>Buffalo_Sabres!$J$84</f>
        <v>9</v>
      </c>
      <c r="E5" s="20">
        <f>Buffalo_Sabres!$L$84</f>
        <v>1</v>
      </c>
      <c r="F5" s="30">
        <f t="shared" si="0"/>
        <v>23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5-4-1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69</v>
      </c>
      <c r="P5" s="20">
        <f>Buffalo_Sabres!$F$85</f>
        <v>65</v>
      </c>
      <c r="Q5" s="30">
        <f t="shared" si="2"/>
        <v>4</v>
      </c>
      <c r="R5" s="29" t="str">
        <f>Buffalo_Sabres!$AA$85</f>
        <v>W3</v>
      </c>
      <c r="S5" s="28" t="str">
        <f>Buffalo_Sabres!$AD$85</f>
        <v>7-3-0</v>
      </c>
    </row>
    <row r="6" spans="1:20" ht="15">
      <c r="A6" s="32" t="s">
        <v>21</v>
      </c>
      <c r="B6" s="1">
        <f>Detroit_Red_Wings!$D$86</f>
        <v>21</v>
      </c>
      <c r="C6" s="1">
        <f>Detroit_Red_Wings!$I$84</f>
        <v>9</v>
      </c>
      <c r="D6" s="1">
        <f>Detroit_Red_Wings!$J$84</f>
        <v>10</v>
      </c>
      <c r="E6" s="20">
        <f>Detroit_Red_Wings!$L$84</f>
        <v>2</v>
      </c>
      <c r="F6" s="30">
        <f t="shared" si="0"/>
        <v>20</v>
      </c>
      <c r="G6" s="31">
        <f>C6-(Detroit_Red_Wings!$K$84+I6)</f>
        <v>8</v>
      </c>
      <c r="H6" s="20">
        <f t="shared" si="1"/>
        <v>9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4-5-1</v>
      </c>
      <c r="L6" s="1" t="str">
        <f>Detroit_Red_Wings!$R$85</f>
        <v>5-5-1</v>
      </c>
      <c r="M6" s="1" t="str">
        <f>Detroit_Red_Wings!$U$85</f>
        <v>1-3-0</v>
      </c>
      <c r="N6" s="1" t="str">
        <f>Detroit_Red_Wings!$X$85</f>
        <v>6-7-0</v>
      </c>
      <c r="O6" s="31">
        <f>Detroit_Red_Wings!$E$85</f>
        <v>53</v>
      </c>
      <c r="P6" s="20">
        <f>Detroit_Red_Wings!$F$85</f>
        <v>65</v>
      </c>
      <c r="Q6" s="30">
        <f t="shared" si="2"/>
        <v>-12</v>
      </c>
      <c r="R6" s="29" t="str">
        <f>Detroit_Red_Wings!$AA$85</f>
        <v>W1</v>
      </c>
      <c r="S6" s="28" t="str">
        <f>Detroit_Red_Wings!$AD$85</f>
        <v>4-5-1</v>
      </c>
    </row>
    <row r="7" spans="1:20" ht="15">
      <c r="A7" s="32" t="s">
        <v>19</v>
      </c>
      <c r="B7" s="1">
        <f>Florida_Panthers!$D$86</f>
        <v>22</v>
      </c>
      <c r="C7" s="1">
        <f>Florida_Panthers!$I$84</f>
        <v>12</v>
      </c>
      <c r="D7" s="1">
        <f>Florida_Panthers!$J$84</f>
        <v>9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7-5-1</v>
      </c>
      <c r="L7" s="1" t="str">
        <f>Florida_Panthers!$R$85</f>
        <v>5-4-0</v>
      </c>
      <c r="M7" s="1" t="str">
        <f>Florida_Panthers!$U$85</f>
        <v>3-2-0</v>
      </c>
      <c r="N7" s="1" t="str">
        <f>Florida_Panthers!$X$85</f>
        <v>7-5-0</v>
      </c>
      <c r="O7" s="31">
        <f>Florida_Panthers!$E$85</f>
        <v>75</v>
      </c>
      <c r="P7" s="20">
        <f>Florida_Panthers!$F$85</f>
        <v>76</v>
      </c>
      <c r="Q7" s="30">
        <f t="shared" si="2"/>
        <v>-1</v>
      </c>
      <c r="R7" s="29" t="str">
        <f>Florida_Panthers!$AA$85</f>
        <v>L4</v>
      </c>
      <c r="S7" s="28" t="str">
        <f>Florida_Panthers!$AD$85</f>
        <v>4-6-0</v>
      </c>
    </row>
    <row r="8" spans="1:20" ht="15">
      <c r="A8" s="32" t="s">
        <v>16</v>
      </c>
      <c r="B8" s="1">
        <f>Montreal_Canadiens!$D$86</f>
        <v>20</v>
      </c>
      <c r="C8" s="1">
        <f>Montreal_Canadiens!$I$84</f>
        <v>7</v>
      </c>
      <c r="D8" s="1">
        <f>Montreal_Canadiens!$J$84</f>
        <v>11</v>
      </c>
      <c r="E8" s="20">
        <f>Montreal_Canadiens!$L$84</f>
        <v>2</v>
      </c>
      <c r="F8" s="30">
        <f t="shared" si="0"/>
        <v>16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5-5-1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56</v>
      </c>
      <c r="P8" s="20">
        <f>Montreal_Canadiens!$F$85</f>
        <v>77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21</v>
      </c>
      <c r="C9" s="1">
        <f>Ottawa_Senators!$I$84</f>
        <v>9</v>
      </c>
      <c r="D9" s="1">
        <f>Ottawa_Senators!$J$84</f>
        <v>11</v>
      </c>
      <c r="E9" s="20">
        <f>Ottawa_Senators!$L$84</f>
        <v>1</v>
      </c>
      <c r="F9" s="30">
        <f t="shared" si="0"/>
        <v>19</v>
      </c>
      <c r="G9" s="31">
        <f>C9-(Ottawa_Senators!$K$84+I9)</f>
        <v>7</v>
      </c>
      <c r="H9" s="20">
        <f t="shared" si="1"/>
        <v>9</v>
      </c>
      <c r="I9" s="20">
        <f>Ottawa_Senators!$M$84</f>
        <v>0</v>
      </c>
      <c r="J9" s="30">
        <f>Ottawa_Senators!$N$84</f>
        <v>0</v>
      </c>
      <c r="K9" s="29" t="str">
        <f>Ottawa_Senators!$O$85</f>
        <v>6-5-1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66</v>
      </c>
      <c r="P9" s="20">
        <f>Ottawa_Senators!$F$85</f>
        <v>68</v>
      </c>
      <c r="Q9" s="30">
        <f t="shared" si="2"/>
        <v>-2</v>
      </c>
      <c r="R9" s="29" t="str">
        <f>Ottawa_Senators!$AA$85</f>
        <v>W1</v>
      </c>
      <c r="S9" s="28" t="str">
        <f>Ottawa_Senators!$AD$85</f>
        <v>3-6-1</v>
      </c>
    </row>
    <row r="10" spans="1:20" ht="15">
      <c r="A10" s="32" t="s">
        <v>5</v>
      </c>
      <c r="B10" s="1">
        <f>Tampa_Bay_Lightning!$D$86</f>
        <v>20</v>
      </c>
      <c r="C10" s="1">
        <f>Tampa_Bay_Lightning!$I$84</f>
        <v>11</v>
      </c>
      <c r="D10" s="1">
        <f>Tampa_Bay_Lightning!$J$84</f>
        <v>7</v>
      </c>
      <c r="E10" s="20">
        <f>Tampa_Bay_Lightning!$L$84</f>
        <v>2</v>
      </c>
      <c r="F10" s="30">
        <f t="shared" si="0"/>
        <v>24</v>
      </c>
      <c r="G10" s="31">
        <f>C10-(Tampa_Bay_Lightning!$K$84+I10)</f>
        <v>9</v>
      </c>
      <c r="H10" s="20">
        <f t="shared" si="1"/>
        <v>11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7-2-1</v>
      </c>
      <c r="L10" s="1" t="str">
        <f>Tampa_Bay_Lightning!$R$85</f>
        <v>4-5-1</v>
      </c>
      <c r="M10" s="1" t="str">
        <f>Tampa_Bay_Lightning!$U$85</f>
        <v>0-2-0</v>
      </c>
      <c r="N10" s="1" t="str">
        <f>Tampa_Bay_Lightning!$X$85</f>
        <v>5-2-2</v>
      </c>
      <c r="O10" s="31">
        <f>Tampa_Bay_Lightning!$E$85</f>
        <v>76</v>
      </c>
      <c r="P10" s="20">
        <f>Tampa_Bay_Lightning!$F$85</f>
        <v>61</v>
      </c>
      <c r="Q10" s="30">
        <f t="shared" si="2"/>
        <v>15</v>
      </c>
      <c r="R10" s="29" t="str">
        <f>Tampa_Bay_Lightning!$AA$85</f>
        <v>W1</v>
      </c>
      <c r="S10" s="28" t="str">
        <f>Tampa_Bay_Lightning!$AD$85</f>
        <v>4-4-2</v>
      </c>
    </row>
    <row r="11" spans="1:20" ht="15.75" thickBot="1">
      <c r="A11" s="32" t="s">
        <v>4</v>
      </c>
      <c r="B11" s="1">
        <f>Toronto_Maple_Leafs!$D$86</f>
        <v>21</v>
      </c>
      <c r="C11" s="1">
        <f>Toronto_Maple_Leafs!$I$84</f>
        <v>13</v>
      </c>
      <c r="D11" s="1">
        <f>Toronto_Maple_Leafs!$J$84</f>
        <v>6</v>
      </c>
      <c r="E11" s="24">
        <f>Toronto_Maple_Leafs!$L$84</f>
        <v>2</v>
      </c>
      <c r="F11" s="23">
        <f t="shared" si="0"/>
        <v>28</v>
      </c>
      <c r="G11" s="25">
        <f>C11-(Toronto_Maple_Leafs!$K$84+I11)</f>
        <v>11</v>
      </c>
      <c r="H11" s="24">
        <f t="shared" si="1"/>
        <v>13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10-3-0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64</v>
      </c>
      <c r="P11" s="20">
        <f>Toronto_Maple_Leafs!$F$85</f>
        <v>52</v>
      </c>
      <c r="Q11" s="30">
        <f t="shared" si="2"/>
        <v>12</v>
      </c>
      <c r="R11" s="29" t="str">
        <f>Toronto_Maple_Leafs!$AA$85</f>
        <v>W4</v>
      </c>
      <c r="S11" s="28" t="str">
        <f>Toronto_Maple_Leafs!$AD$85</f>
        <v>7-2-1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21</v>
      </c>
      <c r="C14" s="1">
        <f>Carolina_Hurricanes!$I$84</f>
        <v>15</v>
      </c>
      <c r="D14" s="1">
        <f>Carolina_Hurricanes!$J$84</f>
        <v>5</v>
      </c>
      <c r="E14" s="20">
        <f>Carolina_Hurricanes!$L$84</f>
        <v>1</v>
      </c>
      <c r="F14" s="33">
        <f t="shared" ref="F14:F21" si="3">(C14*2)+E14</f>
        <v>31</v>
      </c>
      <c r="G14" s="20">
        <f>C14-(Carolina_Hurricanes!$K$84+I14)</f>
        <v>13</v>
      </c>
      <c r="H14" s="20">
        <f t="shared" ref="H14:H21" si="4">C14-I14</f>
        <v>15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8-1-0</v>
      </c>
      <c r="L14" s="1" t="str">
        <f>Carolina_Hurricanes!$R$85</f>
        <v>7-4-1</v>
      </c>
      <c r="M14" s="1" t="str">
        <f>Carolina_Hurricanes!$U$85</f>
        <v>6-1-1</v>
      </c>
      <c r="N14" s="1" t="str">
        <f>Carolina_Hurricanes!$X$85</f>
        <v>8-2-1</v>
      </c>
      <c r="O14" s="31">
        <f>Carolina_Hurricanes!$E$85</f>
        <v>84</v>
      </c>
      <c r="P14" s="20">
        <f>Carolina_Hurricanes!$F$85</f>
        <v>55</v>
      </c>
      <c r="Q14" s="30">
        <f t="shared" ref="Q14:Q21" si="5">O14-P14</f>
        <v>29</v>
      </c>
      <c r="R14" s="29" t="str">
        <f>Carolina_Hurricanes!$AA$85</f>
        <v>W1</v>
      </c>
      <c r="S14" s="28" t="str">
        <f>Carolina_Hurricanes!$AD$85</f>
        <v>6-3-1</v>
      </c>
    </row>
    <row r="15" spans="1:20" ht="15">
      <c r="A15" s="32" t="s">
        <v>23</v>
      </c>
      <c r="B15" s="1">
        <f>Columbus_Blue_Jackets!$D$86</f>
        <v>20</v>
      </c>
      <c r="C15" s="1">
        <f>Columbus_Blue_Jackets!$I$84</f>
        <v>9</v>
      </c>
      <c r="D15" s="1">
        <f>Columbus_Blue_Jackets!$J$84</f>
        <v>9</v>
      </c>
      <c r="E15" s="20">
        <f>Columbus_Blue_Jackets!$L$84</f>
        <v>2</v>
      </c>
      <c r="F15" s="30">
        <f t="shared" si="3"/>
        <v>20</v>
      </c>
      <c r="G15" s="20">
        <f>C15-(Columbus_Blue_Jackets!$K$84+I15)</f>
        <v>6</v>
      </c>
      <c r="H15" s="20">
        <f t="shared" si="4"/>
        <v>8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7-3-0</v>
      </c>
      <c r="L15" s="1" t="str">
        <f>Columbus_Blue_Jackets!$R$85</f>
        <v>2-6-2</v>
      </c>
      <c r="M15" s="1" t="str">
        <f>Columbus_Blue_Jackets!$U$85</f>
        <v>3-1-0</v>
      </c>
      <c r="N15" s="1" t="str">
        <f>Columbus_Blue_Jackets!$X$85</f>
        <v>7-3-0</v>
      </c>
      <c r="O15" s="31">
        <f>Columbus_Blue_Jackets!$E$85</f>
        <v>70</v>
      </c>
      <c r="P15" s="20">
        <f>Columbus_Blue_Jackets!$F$85</f>
        <v>72</v>
      </c>
      <c r="Q15" s="30">
        <f t="shared" si="5"/>
        <v>-2</v>
      </c>
      <c r="R15" s="29" t="str">
        <f>Columbus_Blue_Jackets!$AA$85</f>
        <v>W3</v>
      </c>
      <c r="S15" s="28" t="str">
        <f>Columbus_Blue_Jackets!$AD$85</f>
        <v>4-5-1</v>
      </c>
    </row>
    <row r="16" spans="1:20" ht="15">
      <c r="A16" s="32" t="s">
        <v>14</v>
      </c>
      <c r="B16" s="1">
        <f>New_Jersey_Devils!$D$86</f>
        <v>24</v>
      </c>
      <c r="C16" s="1">
        <f>New_Jersey_Devils!$I$84</f>
        <v>15</v>
      </c>
      <c r="D16" s="1">
        <f>New_Jersey_Devils!$J$84</f>
        <v>7</v>
      </c>
      <c r="E16" s="20">
        <f>New_Jersey_Devils!$L$84</f>
        <v>2</v>
      </c>
      <c r="F16" s="30">
        <f t="shared" si="3"/>
        <v>32</v>
      </c>
      <c r="G16" s="20">
        <f>C16-(New_Jersey_Devils!$K$84+I16)</f>
        <v>14</v>
      </c>
      <c r="H16" s="20">
        <f t="shared" si="4"/>
        <v>15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6-3-2</v>
      </c>
      <c r="L16" s="1" t="str">
        <f>New_Jersey_Devils!$R$85</f>
        <v>9-4-0</v>
      </c>
      <c r="M16" s="1" t="str">
        <f>New_Jersey_Devils!$U$85</f>
        <v>4-1-2</v>
      </c>
      <c r="N16" s="1" t="str">
        <f>New_Jersey_Devils!$X$85</f>
        <v>10-5-2</v>
      </c>
      <c r="O16" s="31">
        <f>New_Jersey_Devils!$E$85</f>
        <v>84</v>
      </c>
      <c r="P16" s="20">
        <f>New_Jersey_Devils!$F$85</f>
        <v>62</v>
      </c>
      <c r="Q16" s="30">
        <f t="shared" si="5"/>
        <v>22</v>
      </c>
      <c r="R16" s="29" t="str">
        <f>New_Jersey_Devils!$AA$85</f>
        <v>W3</v>
      </c>
      <c r="S16" s="28" t="str">
        <f>New_Jersey_Devils!$AD$85</f>
        <v>8-2-0</v>
      </c>
    </row>
    <row r="17" spans="1:19" ht="15">
      <c r="A17" s="32" t="s">
        <v>13</v>
      </c>
      <c r="B17" s="1">
        <f>New_York_Islanders!$D$86</f>
        <v>22</v>
      </c>
      <c r="C17" s="1">
        <f>New_York_Islanders!$I$84</f>
        <v>8</v>
      </c>
      <c r="D17" s="1">
        <f>New_York_Islanders!$J$84</f>
        <v>9</v>
      </c>
      <c r="E17" s="20">
        <f>New_York_Islanders!$L$84</f>
        <v>5</v>
      </c>
      <c r="F17" s="30">
        <f t="shared" si="3"/>
        <v>21</v>
      </c>
      <c r="G17" s="20">
        <f>C17-(New_York_Islanders!$K$84+I17)</f>
        <v>3</v>
      </c>
      <c r="H17" s="20">
        <f t="shared" si="4"/>
        <v>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3-4-2</v>
      </c>
      <c r="L17" s="1" t="str">
        <f>New_York_Islanders!$R$85</f>
        <v>5-5-3</v>
      </c>
      <c r="M17" s="1" t="str">
        <f>New_York_Islanders!$U$85</f>
        <v>2-1-1</v>
      </c>
      <c r="N17" s="1" t="str">
        <f>New_York_Islanders!$X$85</f>
        <v>5-5-1</v>
      </c>
      <c r="O17" s="31">
        <f>New_York_Islanders!$E$85</f>
        <v>56</v>
      </c>
      <c r="P17" s="20">
        <f>New_York_Islanders!$F$85</f>
        <v>64</v>
      </c>
      <c r="Q17" s="30">
        <f t="shared" si="5"/>
        <v>-8</v>
      </c>
      <c r="R17" s="29" t="str">
        <f>New_York_Islanders!$AA$85</f>
        <v>L1</v>
      </c>
      <c r="S17" s="28" t="str">
        <f>New_York_Islanders!$AD$85</f>
        <v>4-3-3</v>
      </c>
    </row>
    <row r="18" spans="1:19" ht="15">
      <c r="A18" s="32" t="s">
        <v>12</v>
      </c>
      <c r="B18" s="1">
        <f>New_York_Rangers!$D$86</f>
        <v>20</v>
      </c>
      <c r="C18" s="1">
        <f>New_York_Rangers!$I$84</f>
        <v>12</v>
      </c>
      <c r="D18" s="1">
        <f>New_York_Rangers!$J$84</f>
        <v>7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5-4-1</v>
      </c>
      <c r="L18" s="1" t="str">
        <f>New_York_Rangers!$R$85</f>
        <v>7-3-0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67</v>
      </c>
      <c r="P18" s="20">
        <f>New_York_Rangers!$F$85</f>
        <v>55</v>
      </c>
      <c r="Q18" s="30">
        <f t="shared" si="5"/>
        <v>12</v>
      </c>
      <c r="R18" s="29" t="str">
        <f>New_York_Rangers!$AA$85</f>
        <v>L3</v>
      </c>
      <c r="S18" s="28" t="str">
        <f>New_York_Rangers!$AD$85</f>
        <v>5-5-0</v>
      </c>
    </row>
    <row r="19" spans="1:19" ht="15">
      <c r="A19" s="32" t="s">
        <v>10</v>
      </c>
      <c r="B19" s="1">
        <f>Philadelphia_Flyers!$D$86</f>
        <v>22</v>
      </c>
      <c r="C19" s="1">
        <f>Philadelphia_Flyers!$I$84</f>
        <v>9</v>
      </c>
      <c r="D19" s="1">
        <f>Philadelphia_Flyers!$J$84</f>
        <v>10</v>
      </c>
      <c r="E19" s="20">
        <f>Philadelphia_Flyers!$L$84</f>
        <v>3</v>
      </c>
      <c r="F19" s="30">
        <f t="shared" si="3"/>
        <v>21</v>
      </c>
      <c r="G19" s="20">
        <f>C19-(Philadelphia_Flyers!$K$84+I19)</f>
        <v>1</v>
      </c>
      <c r="H19" s="20">
        <f t="shared" si="4"/>
        <v>6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5-6-1</v>
      </c>
      <c r="L19" s="1" t="str">
        <f>Philadelphia_Flyers!$R$85</f>
        <v>4-4-2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64</v>
      </c>
      <c r="P19" s="20">
        <f>Philadelphia_Flyers!$F$85</f>
        <v>78</v>
      </c>
      <c r="Q19" s="30">
        <f t="shared" si="5"/>
        <v>-14</v>
      </c>
      <c r="R19" s="29" t="str">
        <f>Philadelphia_Flyers!$AA$85</f>
        <v>L1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23</v>
      </c>
      <c r="C20" s="1">
        <f>Pittsburgh_Penguins!$I$84</f>
        <v>7</v>
      </c>
      <c r="D20" s="1">
        <f>Pittsburgh_Penguins!$J$84</f>
        <v>12</v>
      </c>
      <c r="E20" s="20">
        <f>Pittsburgh_Penguins!$L$84</f>
        <v>4</v>
      </c>
      <c r="F20" s="30">
        <f t="shared" si="3"/>
        <v>18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4-6-2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59</v>
      </c>
      <c r="P20" s="20">
        <f>Pittsburgh_Penguins!$F$85</f>
        <v>93</v>
      </c>
      <c r="Q20" s="30">
        <f t="shared" si="5"/>
        <v>-34</v>
      </c>
      <c r="R20" s="29" t="str">
        <f>Pittsburgh_Penguins!$AA$85</f>
        <v>L3</v>
      </c>
      <c r="S20" s="28" t="str">
        <f>Pittsburgh_Penguins!$AD$85</f>
        <v>2-5-3</v>
      </c>
    </row>
    <row r="21" spans="1:19" ht="15.75" thickBot="1">
      <c r="A21" s="27" t="s">
        <v>1</v>
      </c>
      <c r="B21" s="26">
        <f>Washington_Capitals!$D$86</f>
        <v>21</v>
      </c>
      <c r="C21" s="26">
        <f>Washington_Capitals!$I$84</f>
        <v>14</v>
      </c>
      <c r="D21" s="26">
        <f>Washington_Capitals!$J$84</f>
        <v>6</v>
      </c>
      <c r="E21" s="24">
        <f>Washington_Capitals!$L$84</f>
        <v>1</v>
      </c>
      <c r="F21" s="23">
        <f t="shared" si="3"/>
        <v>29</v>
      </c>
      <c r="G21" s="24">
        <f>C21-(Washington_Capitals!$K$84+I21)</f>
        <v>13</v>
      </c>
      <c r="H21" s="24">
        <f t="shared" si="4"/>
        <v>14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7-4-1</v>
      </c>
      <c r="L21" s="26" t="str">
        <f>Washington_Capitals!$R$85</f>
        <v>7-2-0</v>
      </c>
      <c r="M21" s="26" t="str">
        <f>Washington_Capitals!$U$85</f>
        <v>5-4-0</v>
      </c>
      <c r="N21" s="26" t="str">
        <f>Washington_Capitals!$X$85</f>
        <v>7-5-1</v>
      </c>
      <c r="O21" s="25">
        <f>Washington_Capitals!$E$85</f>
        <v>85</v>
      </c>
      <c r="P21" s="24">
        <f>Washington_Capitals!$F$85</f>
        <v>56</v>
      </c>
      <c r="Q21" s="23">
        <f t="shared" si="5"/>
        <v>29</v>
      </c>
      <c r="R21" s="22" t="str">
        <f>Washington_Capitals!$AA$85</f>
        <v>W1</v>
      </c>
      <c r="S21" s="21" t="str">
        <f>Washington_Capitals!$AD$85</f>
        <v>6-3-1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21</v>
      </c>
      <c r="C25" s="40">
        <f>Utah_Hockey_Club!$I$84</f>
        <v>8</v>
      </c>
      <c r="D25" s="40">
        <f>Utah_Hockey_Club!$J$84</f>
        <v>10</v>
      </c>
      <c r="E25" s="38">
        <f>Utah_Hockey_Club!$L$84</f>
        <v>3</v>
      </c>
      <c r="F25" s="33">
        <f t="shared" ref="F25:F32" si="6">(C25*2)+E25</f>
        <v>19</v>
      </c>
      <c r="G25" s="38">
        <f>C25-(Utah_Hockey_Club!$K$84+I25)</f>
        <v>5</v>
      </c>
      <c r="H25" s="38">
        <f t="shared" ref="H25:H32" si="7">C25-I25</f>
        <v>8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4-6-2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57</v>
      </c>
      <c r="P25" s="38">
        <f>Utah_Hockey_Club!$F$85</f>
        <v>67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3-6-1</v>
      </c>
    </row>
    <row r="26" spans="1:19" ht="15">
      <c r="A26" s="32" t="s">
        <v>25</v>
      </c>
      <c r="B26" s="1">
        <f>Chicago_Blackhawks!$D$86</f>
        <v>21</v>
      </c>
      <c r="C26" s="1">
        <f>Chicago_Blackhawks!$I$84</f>
        <v>7</v>
      </c>
      <c r="D26" s="1">
        <f>Chicago_Blackhawks!$J$84</f>
        <v>12</v>
      </c>
      <c r="E26" s="20">
        <f>Chicago_Blackhawks!$L$84</f>
        <v>2</v>
      </c>
      <c r="F26" s="30">
        <f t="shared" si="6"/>
        <v>16</v>
      </c>
      <c r="G26" s="20">
        <f>C26-(Chicago_Blackhawks!$K$84+I26)</f>
        <v>4</v>
      </c>
      <c r="H26" s="20">
        <f t="shared" si="7"/>
        <v>6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3-5-0</v>
      </c>
      <c r="L26" s="1" t="str">
        <f>Chicago_Blackhawks!$R$85</f>
        <v>4-7-2</v>
      </c>
      <c r="M26" s="1" t="str">
        <f>Chicago_Blackhawks!$U$85</f>
        <v>2-3-1</v>
      </c>
      <c r="N26" s="1" t="str">
        <f>Chicago_Blackhawks!$X$85</f>
        <v>6-9-1</v>
      </c>
      <c r="O26" s="31">
        <f>Chicago_Blackhawks!$E$85</f>
        <v>50</v>
      </c>
      <c r="P26" s="20">
        <f>Chicago_Blackhawks!$F$85</f>
        <v>63</v>
      </c>
      <c r="Q26" s="30">
        <f t="shared" si="8"/>
        <v>-13</v>
      </c>
      <c r="R26" s="29" t="str">
        <f>Chicago_Blackhawks!$AA$85</f>
        <v>L1</v>
      </c>
      <c r="S26" s="28" t="str">
        <f>Chicago_Blackhawks!$AD$85</f>
        <v>4-5-1</v>
      </c>
    </row>
    <row r="27" spans="1:19" ht="15">
      <c r="A27" s="32" t="s">
        <v>24</v>
      </c>
      <c r="B27" s="1">
        <f>Colorado_Avalanche!$D$86</f>
        <v>22</v>
      </c>
      <c r="C27" s="1">
        <f>Colorado_Avalanche!$I$84</f>
        <v>12</v>
      </c>
      <c r="D27" s="1">
        <f>Colorado_Avalanche!$J$84</f>
        <v>10</v>
      </c>
      <c r="E27" s="20">
        <f>Colorado_Avalanche!$L$84</f>
        <v>0</v>
      </c>
      <c r="F27" s="30">
        <f t="shared" si="6"/>
        <v>24</v>
      </c>
      <c r="G27" s="20">
        <f>C27-(Colorado_Avalanche!$K$84+I27)</f>
        <v>10</v>
      </c>
      <c r="H27" s="20">
        <f t="shared" si="7"/>
        <v>12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6-4-0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75</v>
      </c>
      <c r="P27" s="20">
        <f>Colorado_Avalanche!$F$85</f>
        <v>83</v>
      </c>
      <c r="Q27" s="30">
        <f t="shared" si="8"/>
        <v>-8</v>
      </c>
      <c r="R27" s="29" t="str">
        <f>Colorado_Avalanche!$AA$85</f>
        <v>L1</v>
      </c>
      <c r="S27" s="28" t="str">
        <f>Colorado_Avalanche!$AD$85</f>
        <v>7-3-0</v>
      </c>
    </row>
    <row r="28" spans="1:19" ht="15">
      <c r="A28" s="32" t="s">
        <v>22</v>
      </c>
      <c r="B28" s="1">
        <f>Dallas_Stars!$D$86</f>
        <v>20</v>
      </c>
      <c r="C28" s="1">
        <f>Dallas_Stars!$I$84</f>
        <v>13</v>
      </c>
      <c r="D28" s="1">
        <f>Dallas_Stars!$J$84</f>
        <v>7</v>
      </c>
      <c r="E28" s="20">
        <f>Dallas_Stars!$L$84</f>
        <v>0</v>
      </c>
      <c r="F28" s="30">
        <f t="shared" si="6"/>
        <v>26</v>
      </c>
      <c r="G28" s="20">
        <f>C28-(Dallas_Stars!$K$84+I28)</f>
        <v>11</v>
      </c>
      <c r="H28" s="20">
        <f t="shared" si="7"/>
        <v>12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5-4-0</v>
      </c>
      <c r="M28" s="1" t="str">
        <f>Dallas_Stars!$U$85</f>
        <v>4-1-0</v>
      </c>
      <c r="N28" s="1" t="str">
        <f>Dallas_Stars!$X$85</f>
        <v>8-2-0</v>
      </c>
      <c r="O28" s="31">
        <f>Dallas_Stars!$E$85</f>
        <v>70</v>
      </c>
      <c r="P28" s="20">
        <f>Dallas_Stars!$F$85</f>
        <v>50</v>
      </c>
      <c r="Q28" s="30">
        <f t="shared" si="8"/>
        <v>20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21</v>
      </c>
      <c r="C29" s="1">
        <f>Minnesota_Wild!$I$84</f>
        <v>13</v>
      </c>
      <c r="D29" s="1">
        <f>Minnesota_Wild!$J$84</f>
        <v>4</v>
      </c>
      <c r="E29" s="20">
        <f>Minnesota_Wild!$L$84</f>
        <v>4</v>
      </c>
      <c r="F29" s="30">
        <f t="shared" si="6"/>
        <v>30</v>
      </c>
      <c r="G29" s="20">
        <f>C29-(Minnesota_Wild!$K$84+I29)</f>
        <v>12</v>
      </c>
      <c r="H29" s="20">
        <f t="shared" si="7"/>
        <v>13</v>
      </c>
      <c r="I29" s="20">
        <f>Minnesota_Wild!$M$84</f>
        <v>0</v>
      </c>
      <c r="J29" s="20">
        <f>Minnesota_Wild!$N$84</f>
        <v>2</v>
      </c>
      <c r="K29" s="29" t="str">
        <f>Minnesota_Wild!$O$85</f>
        <v>4-3-1</v>
      </c>
      <c r="L29" s="1" t="str">
        <f>Minnesota_Wild!$R$85</f>
        <v>9-1-3</v>
      </c>
      <c r="M29" s="1" t="str">
        <f>Minnesota_Wild!$U$85</f>
        <v>2-2-2</v>
      </c>
      <c r="N29" s="1" t="str">
        <f>Minnesota_Wild!$X$85</f>
        <v>5-3-4</v>
      </c>
      <c r="O29" s="31">
        <f>Minnesota_Wild!$E$85</f>
        <v>70</v>
      </c>
      <c r="P29" s="20">
        <f>Minnesota_Wild!$F$85</f>
        <v>54</v>
      </c>
      <c r="Q29" s="30">
        <f t="shared" si="8"/>
        <v>16</v>
      </c>
      <c r="R29" s="29" t="str">
        <f>Minnesota_Wild!$AA$85</f>
        <v>L2</v>
      </c>
      <c r="S29" s="28" t="str">
        <f>Minnesota_Wild!$AD$85</f>
        <v>5-3-2</v>
      </c>
    </row>
    <row r="30" spans="1:19" ht="15">
      <c r="A30" s="32" t="s">
        <v>15</v>
      </c>
      <c r="B30" s="1">
        <f>Nashville_Predators!$D$86</f>
        <v>22</v>
      </c>
      <c r="C30" s="1">
        <f>Nashville_Predators!$I$84</f>
        <v>7</v>
      </c>
      <c r="D30" s="1">
        <f>Nashville_Predators!$J$84</f>
        <v>12</v>
      </c>
      <c r="E30" s="20">
        <f>Nashville_Predators!$L$84</f>
        <v>3</v>
      </c>
      <c r="F30" s="30">
        <f t="shared" si="6"/>
        <v>17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5-6-0</v>
      </c>
      <c r="L30" s="1" t="str">
        <f>Nashville_Predators!$R$85</f>
        <v>2-6-3</v>
      </c>
      <c r="M30" s="1" t="str">
        <f>Nashville_Predators!$U$85</f>
        <v>4-1-1</v>
      </c>
      <c r="N30" s="1" t="str">
        <f>Nashville_Predators!$X$85</f>
        <v>5-7-2</v>
      </c>
      <c r="O30" s="31">
        <f>Nashville_Predators!$E$85</f>
        <v>52</v>
      </c>
      <c r="P30" s="20">
        <f>Nashville_Predators!$F$85</f>
        <v>70</v>
      </c>
      <c r="Q30" s="30">
        <f t="shared" si="8"/>
        <v>-18</v>
      </c>
      <c r="R30" s="29" t="str">
        <f>Nashville_Predators!$AA$85</f>
        <v>L1</v>
      </c>
      <c r="S30" s="28" t="str">
        <f>Nashville_Predators!$AD$85</f>
        <v>3-5-2</v>
      </c>
    </row>
    <row r="31" spans="1:19" ht="15">
      <c r="A31" s="32" t="s">
        <v>6</v>
      </c>
      <c r="B31" s="1">
        <f>St_Louis_Blues!$D$86</f>
        <v>23</v>
      </c>
      <c r="C31" s="1">
        <f>St_Louis_Blues!$I$84</f>
        <v>10</v>
      </c>
      <c r="D31" s="1">
        <f>St_Louis_Blues!$J$84</f>
        <v>12</v>
      </c>
      <c r="E31" s="20">
        <f>St_Louis_Blues!$L$84</f>
        <v>1</v>
      </c>
      <c r="F31" s="30">
        <f t="shared" si="6"/>
        <v>21</v>
      </c>
      <c r="G31" s="20">
        <f>C31-(St_Louis_Blues!$K$84+I31)</f>
        <v>5</v>
      </c>
      <c r="H31" s="20">
        <f t="shared" si="7"/>
        <v>9</v>
      </c>
      <c r="I31" s="20">
        <f>St_Louis_Blues!$M$84</f>
        <v>1</v>
      </c>
      <c r="J31" s="20">
        <f>St_Louis_Blues!$N$84</f>
        <v>0</v>
      </c>
      <c r="K31" s="29" t="str">
        <f>St_Louis_Blues!$O$85</f>
        <v>5-6-0</v>
      </c>
      <c r="L31" s="1" t="str">
        <f>St_Louis_Blues!$R$85</f>
        <v>5-6-1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58</v>
      </c>
      <c r="P31" s="20">
        <f>St_Louis_Blues!$F$85</f>
        <v>76</v>
      </c>
      <c r="Q31" s="30">
        <f t="shared" si="8"/>
        <v>-18</v>
      </c>
      <c r="R31" s="29" t="str">
        <f>St_Louis_Blues!$AA$85</f>
        <v>W1</v>
      </c>
      <c r="S31" s="28" t="str">
        <f>St_Louis_Blues!$AD$85</f>
        <v>3-6-1</v>
      </c>
    </row>
    <row r="32" spans="1:19" ht="15.75" thickBot="1">
      <c r="A32" s="32" t="s">
        <v>0</v>
      </c>
      <c r="B32" s="1">
        <f>Winnipeg_Jets!$D$86</f>
        <v>22</v>
      </c>
      <c r="C32" s="1">
        <f>Winnipeg_Jets!$I$84</f>
        <v>18</v>
      </c>
      <c r="D32" s="1">
        <f>Winnipeg_Jets!$J$84</f>
        <v>4</v>
      </c>
      <c r="E32" s="20">
        <f>Winnipeg_Jets!$L$84</f>
        <v>0</v>
      </c>
      <c r="F32" s="23">
        <f t="shared" si="6"/>
        <v>36</v>
      </c>
      <c r="G32" s="20">
        <f>C32-(Winnipeg_Jets!$K$84+I32)</f>
        <v>15</v>
      </c>
      <c r="H32" s="20">
        <f t="shared" si="7"/>
        <v>18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9-3-0</v>
      </c>
      <c r="M32" s="1" t="str">
        <f>Winnipeg_Jets!$U$85</f>
        <v>1-1-0</v>
      </c>
      <c r="N32" s="1" t="str">
        <f>Winnipeg_Jets!$X$85</f>
        <v>11-1-0</v>
      </c>
      <c r="O32" s="31">
        <f>Winnipeg_Jets!$E$85</f>
        <v>89</v>
      </c>
      <c r="P32" s="20">
        <f>Winnipeg_Jets!$F$85</f>
        <v>52</v>
      </c>
      <c r="Q32" s="30">
        <f t="shared" si="8"/>
        <v>37</v>
      </c>
      <c r="R32" s="29" t="str">
        <f>Winnipeg_Jets!$AA$85</f>
        <v>W1</v>
      </c>
      <c r="S32" s="28" t="str">
        <f>Winnipeg_Jets!$AD$85</f>
        <v>7-3-0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20</v>
      </c>
      <c r="C35" s="1">
        <f>Anaheim_Ducks!$I$84</f>
        <v>8</v>
      </c>
      <c r="D35" s="1">
        <f>Anaheim_Ducks!$J$84</f>
        <v>9</v>
      </c>
      <c r="E35" s="20">
        <f>Anaheim_Ducks!$L$84</f>
        <v>3</v>
      </c>
      <c r="F35" s="33">
        <f t="shared" ref="F35:F42" si="9">(C35*2)+E35</f>
        <v>19</v>
      </c>
      <c r="G35" s="20">
        <f>C35-(Anaheim_Ducks!$K$84+I35)</f>
        <v>7</v>
      </c>
      <c r="H35" s="20">
        <f t="shared" ref="H35:H42" si="10">C35-I35</f>
        <v>8</v>
      </c>
      <c r="I35" s="20">
        <f>Anaheim_Ducks!$M$84</f>
        <v>0</v>
      </c>
      <c r="J35" s="20">
        <f>Anaheim_Ducks!$N$84</f>
        <v>0</v>
      </c>
      <c r="K35" s="29" t="str">
        <f>Anaheim_Ducks!$O$85</f>
        <v>4-6-1</v>
      </c>
      <c r="L35" s="1" t="str">
        <f>Anaheim_Ducks!$R$85</f>
        <v>4-3-2</v>
      </c>
      <c r="M35" s="1" t="str">
        <f>Anaheim_Ducks!$U$85</f>
        <v>2-5-0</v>
      </c>
      <c r="N35" s="1" t="str">
        <f>Anaheim_Ducks!$X$85</f>
        <v>5-7-1</v>
      </c>
      <c r="O35" s="31">
        <f>Anaheim_Ducks!$E$85</f>
        <v>50</v>
      </c>
      <c r="P35" s="20">
        <f>Anaheim_Ducks!$F$85</f>
        <v>60</v>
      </c>
      <c r="Q35" s="30">
        <f t="shared" ref="Q35:Q42" si="11">O35-P35</f>
        <v>-10</v>
      </c>
      <c r="R35" s="29" t="str">
        <f>Anaheim_Ducks!$AA$85</f>
        <v>L2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22</v>
      </c>
      <c r="C36" s="1">
        <f>Calgary_Flames!$I$84</f>
        <v>12</v>
      </c>
      <c r="D36" s="1">
        <f>Calgary_Flames!$J$84</f>
        <v>7</v>
      </c>
      <c r="E36" s="20">
        <f>Calgary_Flames!$L$84</f>
        <v>3</v>
      </c>
      <c r="F36" s="30">
        <f t="shared" si="9"/>
        <v>27</v>
      </c>
      <c r="G36" s="20">
        <f>C36-(Calgary_Flames!$K$84+I36)</f>
        <v>4</v>
      </c>
      <c r="H36" s="20">
        <f t="shared" si="10"/>
        <v>9</v>
      </c>
      <c r="I36" s="20">
        <f>Calgary_Flames!$M$84</f>
        <v>3</v>
      </c>
      <c r="J36" s="20">
        <f>Calgary_Flames!$N$84</f>
        <v>1</v>
      </c>
      <c r="K36" s="29" t="str">
        <f>Calgary_Flames!$O$85</f>
        <v>9-3-0</v>
      </c>
      <c r="L36" s="1" t="str">
        <f>Calgary_Flames!$R$85</f>
        <v>3-4-3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61</v>
      </c>
      <c r="P36" s="20">
        <f>Calgary_Flames!$F$85</f>
        <v>61</v>
      </c>
      <c r="Q36" s="30">
        <f t="shared" si="11"/>
        <v>0</v>
      </c>
      <c r="R36" s="29" t="str">
        <f>Calgary_Flames!$AA$85</f>
        <v>L1</v>
      </c>
      <c r="S36" s="28" t="str">
        <f>Calgary_Flames!$AD$85</f>
        <v>6-2-2</v>
      </c>
    </row>
    <row r="37" spans="1:19" ht="15">
      <c r="A37" s="32" t="s">
        <v>20</v>
      </c>
      <c r="B37" s="1">
        <f>Edmonton_Oilers!$D$86</f>
        <v>22</v>
      </c>
      <c r="C37" s="1">
        <f>Edmonton_Oilers!$I$84</f>
        <v>11</v>
      </c>
      <c r="D37" s="1">
        <f>Edmonton_Oilers!$J$84</f>
        <v>9</v>
      </c>
      <c r="E37" s="20">
        <f>Edmonton_Oilers!$L$84</f>
        <v>2</v>
      </c>
      <c r="F37" s="30">
        <f t="shared" si="9"/>
        <v>24</v>
      </c>
      <c r="G37" s="20">
        <f>C37-(Edmonton_Oilers!$K$84+I37)</f>
        <v>7</v>
      </c>
      <c r="H37" s="20">
        <f t="shared" si="10"/>
        <v>11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5-6-0</v>
      </c>
      <c r="O37" s="31">
        <f>Edmonton_Oilers!$E$85</f>
        <v>64</v>
      </c>
      <c r="P37" s="20">
        <f>Edmonton_Oilers!$F$85</f>
        <v>69</v>
      </c>
      <c r="Q37" s="30">
        <f t="shared" si="11"/>
        <v>-5</v>
      </c>
      <c r="R37" s="29" t="str">
        <f>Edmonton_Oilers!$AA$85</f>
        <v>W1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22</v>
      </c>
      <c r="C38" s="1">
        <f>Los_Angeles_Kings!$I$84</f>
        <v>11</v>
      </c>
      <c r="D38" s="1">
        <f>Los_Angeles_Kings!$J$84</f>
        <v>8</v>
      </c>
      <c r="E38" s="20">
        <f>Los_Angeles_Kings!$L$84</f>
        <v>3</v>
      </c>
      <c r="F38" s="30">
        <f t="shared" si="9"/>
        <v>25</v>
      </c>
      <c r="G38" s="20">
        <f>C38-(Los_Angeles_Kings!$K$84+I38)</f>
        <v>11</v>
      </c>
      <c r="H38" s="20">
        <f t="shared" si="10"/>
        <v>11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6-2-1</v>
      </c>
      <c r="L38" s="1" t="str">
        <f>Los_Angeles_Kings!$R$85</f>
        <v>5-6-2</v>
      </c>
      <c r="M38" s="1" t="str">
        <f>Los_Angeles_Kings!$U$85</f>
        <v>4-5-0</v>
      </c>
      <c r="N38" s="1" t="str">
        <f>Los_Angeles_Kings!$X$85</f>
        <v>7-6-1</v>
      </c>
      <c r="O38" s="31">
        <f>Los_Angeles_Kings!$E$85</f>
        <v>65</v>
      </c>
      <c r="P38" s="20">
        <f>Los_Angeles_Kings!$F$85</f>
        <v>64</v>
      </c>
      <c r="Q38" s="30">
        <f t="shared" si="11"/>
        <v>1</v>
      </c>
      <c r="R38" s="29" t="str">
        <f>Los_Angeles_Kings!$AA$85</f>
        <v>L1</v>
      </c>
      <c r="S38" s="28" t="str">
        <f>Los_Angeles_Kings!$AD$85</f>
        <v>5-5-0</v>
      </c>
    </row>
    <row r="39" spans="1:19" ht="15">
      <c r="A39" s="32" t="s">
        <v>8</v>
      </c>
      <c r="B39" s="1">
        <f>San_Jose_Sharks!$D$86</f>
        <v>24</v>
      </c>
      <c r="C39" s="1">
        <f>San_Jose_Sharks!$I$84</f>
        <v>7</v>
      </c>
      <c r="D39" s="1">
        <f>San_Jose_Sharks!$J$84</f>
        <v>12</v>
      </c>
      <c r="E39" s="20">
        <f>San_Jose_Sharks!$L$84</f>
        <v>5</v>
      </c>
      <c r="F39" s="30">
        <f t="shared" si="9"/>
        <v>19</v>
      </c>
      <c r="G39" s="20">
        <f>C39-(San_Jose_Sharks!$K$84+I39)</f>
        <v>4</v>
      </c>
      <c r="H39" s="20">
        <f t="shared" si="10"/>
        <v>7</v>
      </c>
      <c r="I39" s="20">
        <f>San_Jose_Sharks!$M$84</f>
        <v>0</v>
      </c>
      <c r="J39" s="20">
        <f>San_Jose_Sharks!$N$84</f>
        <v>4</v>
      </c>
      <c r="K39" s="29" t="str">
        <f>San_Jose_Sharks!$O$85</f>
        <v>5-5-1</v>
      </c>
      <c r="L39" s="1" t="str">
        <f>San_Jose_Sharks!$R$85</f>
        <v>2-7-4</v>
      </c>
      <c r="M39" s="1" t="str">
        <f>San_Jose_Sharks!$U$85</f>
        <v>2-5-0</v>
      </c>
      <c r="N39" s="1" t="str">
        <f>San_Jose_Sharks!$X$85</f>
        <v>4-10-3</v>
      </c>
      <c r="O39" s="31">
        <f>San_Jose_Sharks!$E$85</f>
        <v>63</v>
      </c>
      <c r="P39" s="20">
        <f>San_Jose_Sharks!$F$85</f>
        <v>85</v>
      </c>
      <c r="Q39" s="30">
        <f t="shared" si="11"/>
        <v>-22</v>
      </c>
      <c r="R39" s="29" t="str">
        <f>San_Jose_Sharks!$AA$85</f>
        <v>W1</v>
      </c>
      <c r="S39" s="28" t="str">
        <f>San_Jose_Sharks!$AD$85</f>
        <v>3-4-3</v>
      </c>
    </row>
    <row r="40" spans="1:19" ht="15">
      <c r="A40" s="32" t="s">
        <v>7</v>
      </c>
      <c r="B40" s="1">
        <f>Seattle_Kraken!$D$86</f>
        <v>22</v>
      </c>
      <c r="C40" s="1">
        <f>Seattle_Kraken!$I$84</f>
        <v>11</v>
      </c>
      <c r="D40" s="1">
        <f>Seattle_Kraken!$J$84</f>
        <v>10</v>
      </c>
      <c r="E40" s="20">
        <f>Seattle_Kraken!$L$84</f>
        <v>1</v>
      </c>
      <c r="F40" s="30">
        <f t="shared" si="9"/>
        <v>23</v>
      </c>
      <c r="G40" s="20">
        <f>C40-(Seattle_Kraken!$K$84+I40)</f>
        <v>7</v>
      </c>
      <c r="H40" s="20">
        <f t="shared" si="10"/>
        <v>10</v>
      </c>
      <c r="I40" s="20">
        <f>Seattle_Kraken!$M$84</f>
        <v>1</v>
      </c>
      <c r="J40" s="20">
        <f>Seattle_Kraken!$N$84</f>
        <v>0</v>
      </c>
      <c r="K40" s="29" t="str">
        <f>Seattle_Kraken!$O$85</f>
        <v>7-4-1</v>
      </c>
      <c r="L40" s="1" t="str">
        <f>Seattle_Kraken!$R$85</f>
        <v>4-6-0</v>
      </c>
      <c r="M40" s="1" t="str">
        <f>Seattle_Kraken!$U$85</f>
        <v>3-1-0</v>
      </c>
      <c r="N40" s="1" t="str">
        <f>Seattle_Kraken!$X$85</f>
        <v>7-5-1</v>
      </c>
      <c r="O40" s="31">
        <f>Seattle_Kraken!$E$85</f>
        <v>62</v>
      </c>
      <c r="P40" s="20">
        <f>Seattle_Kraken!$F$85</f>
        <v>59</v>
      </c>
      <c r="Q40" s="30">
        <f t="shared" si="11"/>
        <v>3</v>
      </c>
      <c r="R40" s="29" t="str">
        <f>Seattle_Kraken!$AA$85</f>
        <v>W1</v>
      </c>
      <c r="S40" s="28" t="str">
        <f>Seattle_Kraken!$AD$85</f>
        <v>6-4-0</v>
      </c>
    </row>
    <row r="41" spans="1:19" ht="15">
      <c r="A41" s="32" t="s">
        <v>3</v>
      </c>
      <c r="B41" s="1">
        <f>Vancouver_Canucks!$D$86</f>
        <v>19</v>
      </c>
      <c r="C41" s="1">
        <f>Vancouver_Canucks!$I$84</f>
        <v>10</v>
      </c>
      <c r="D41" s="1">
        <f>Vancouver_Canucks!$J$84</f>
        <v>6</v>
      </c>
      <c r="E41" s="20">
        <f>Vancouver_Canucks!$L$84</f>
        <v>3</v>
      </c>
      <c r="F41" s="30">
        <f t="shared" si="9"/>
        <v>23</v>
      </c>
      <c r="G41" s="20">
        <f>C41-(Vancouver_Canucks!$K$84+I41)</f>
        <v>9</v>
      </c>
      <c r="H41" s="20">
        <f t="shared" si="10"/>
        <v>10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7-1-0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61</v>
      </c>
      <c r="P41" s="20">
        <f>Vancouver_Canucks!$F$85</f>
        <v>62</v>
      </c>
      <c r="Q41" s="30">
        <f t="shared" si="11"/>
        <v>-1</v>
      </c>
      <c r="R41" s="29" t="str">
        <f>Vancouver_Canucks!$AA$85</f>
        <v>W1</v>
      </c>
      <c r="S41" s="28" t="str">
        <f>Vancouver_Canucks!$AD$85</f>
        <v>6-4-0</v>
      </c>
    </row>
    <row r="42" spans="1:19" ht="15.75" thickBot="1">
      <c r="A42" s="27" t="s">
        <v>2</v>
      </c>
      <c r="B42" s="26">
        <f>Vegas_Golden_Knights!$D$86</f>
        <v>22</v>
      </c>
      <c r="C42" s="26">
        <f>Vegas_Golden_Knights!$I$84</f>
        <v>14</v>
      </c>
      <c r="D42" s="26">
        <f>Vegas_Golden_Knights!$J$84</f>
        <v>6</v>
      </c>
      <c r="E42" s="24">
        <f>Vegas_Golden_Knights!$L$84</f>
        <v>2</v>
      </c>
      <c r="F42" s="23">
        <f t="shared" si="9"/>
        <v>30</v>
      </c>
      <c r="G42" s="24">
        <f>C42-(Vegas_Golden_Knights!$K$84+I42)</f>
        <v>11</v>
      </c>
      <c r="H42" s="24">
        <f t="shared" si="10"/>
        <v>13</v>
      </c>
      <c r="I42" s="24">
        <f>Vegas_Golden_Knights!$M$84</f>
        <v>1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6-4-2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86</v>
      </c>
      <c r="P42" s="24">
        <f>Vegas_Golden_Knights!$F$85</f>
        <v>68</v>
      </c>
      <c r="Q42" s="23">
        <f t="shared" si="11"/>
        <v>18</v>
      </c>
      <c r="R42" s="22" t="str">
        <f>Vegas_Golden_Knights!$AA$85</f>
        <v>W3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9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5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60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4-6-1</v>
      </c>
      <c r="R85" s="1" t="str">
        <f>IF(R84="","0-0-0",CONCATENATE(R84,"-",S84,"-",T84))</f>
        <v>4-3-2</v>
      </c>
      <c r="U85" s="1" t="str">
        <f>IF(U84="","0-0-0",CONCATENATE(U84,"-",V84,"-",W84))</f>
        <v>2-5-0</v>
      </c>
      <c r="X85" s="1" t="str">
        <f>IF(X84="","0-0-0",CONCATENATE(X84,"-",Y84,"-",Z84))</f>
        <v>5-7-1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2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51</v>
      </c>
      <c r="F85" s="1">
        <f>SUM(F2:F83)</f>
        <v>70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6-4-2</v>
      </c>
      <c r="R85" s="1" t="str">
        <f>IF(R84="","0-0-0",CONCATENATE(R84,"-",S84,"-",T84))</f>
        <v>4-5-1</v>
      </c>
      <c r="U85" s="1" t="str">
        <f>IF(U84="","0-0-0",CONCATENATE(U84,"-",V84,"-",W84))</f>
        <v>3-3-1</v>
      </c>
      <c r="X85" s="1" t="str">
        <f>IF(X84="","0-0-0",CONCATENATE(X84,"-",Y84,"-",Z84))</f>
        <v>4-6-1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69</v>
      </c>
      <c r="F85" s="1">
        <f>SUM(F2:F83)</f>
        <v>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5-4-1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5</v>
      </c>
      <c r="L84" s="1">
        <f t="shared" si="75"/>
        <v>3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3-4-3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8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84</v>
      </c>
      <c r="F85" s="1">
        <f>SUM(F2:F83)</f>
        <v>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7-4-1</v>
      </c>
      <c r="U85" s="1" t="str">
        <f>IF(U84="","0-0-0",CONCATENATE(U84,"-",V84,"-",W84))</f>
        <v>6-1-1</v>
      </c>
      <c r="X85" s="1" t="str">
        <f>IF(X84="","0-0-0",CONCATENATE(X84,"-",Y84,"-",Z84))</f>
        <v>8-2-1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81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63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3-5-0</v>
      </c>
      <c r="R85" s="1" t="str">
        <f>IF(R84="","0-0-0",CONCATENATE(R84,"-",S84,"-",T84))</f>
        <v>4-7-2</v>
      </c>
      <c r="U85" s="1" t="str">
        <f>IF(U84="","0-0-0",CONCATENATE(U84,"-",V84,"-",W84))</f>
        <v>2-3-1</v>
      </c>
      <c r="X85" s="1" t="str">
        <f>IF(X84="","0-0-0",CONCATENATE(X84,"-",Y84,"-",Z84))</f>
        <v>6-9-1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10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6-4-0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72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2-6-2</v>
      </c>
      <c r="U85" s="1" t="str">
        <f>IF(U84="","0-0-0",CONCATENATE(U84,"-",V84,"-",W84))</f>
        <v>3-1-0</v>
      </c>
      <c r="X85" s="1" t="str">
        <f>IF(X84="","0-0-0",CONCATENATE(X84,"-",Y84,"-",Z84))</f>
        <v>7-3-0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70</v>
      </c>
      <c r="F85" s="1">
        <f>SUM(F2:F83)</f>
        <v>50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5-4-0</v>
      </c>
      <c r="U85" s="1" t="str">
        <f>IF(U84="","0-0-0",CONCATENATE(U84,"-",V84,"-",W84))</f>
        <v>4-1-0</v>
      </c>
      <c r="X85" s="1" t="str">
        <f>IF(X84="","0-0-0",CONCATENATE(X84,"-",Y84,"-",Z84))</f>
        <v>8-2-0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53</v>
      </c>
      <c r="F85" s="1">
        <f>SUM(F2:F83)</f>
        <v>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5-5-1</v>
      </c>
      <c r="U85" s="1" t="str">
        <f>IF(U84="","0-0-0",CONCATENATE(U84,"-",V84,"-",W84))</f>
        <v>1-3-0</v>
      </c>
      <c r="X85" s="1" t="str">
        <f>IF(X84="","0-0-0",CONCATENATE(X84,"-",Y84,"-",Z84))</f>
        <v>6-7-0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69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75</v>
      </c>
      <c r="F85" s="1">
        <f>SUM(F2:F83)</f>
        <v>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7-5-1</v>
      </c>
      <c r="R85" s="1" t="str">
        <f>IF(R84="","0-0-0",CONCATENATE(R84,"-",S84,"-",T84))</f>
        <v>5-4-0</v>
      </c>
      <c r="U85" s="1" t="str">
        <f>IF(U84="","0-0-0",CONCATENATE(U84,"-",V84,"-",W84))</f>
        <v>3-2-0</v>
      </c>
      <c r="X85" s="1" t="str">
        <f>IF(X84="","0-0-0",CONCATENATE(X84,"-",Y84,"-",Z84))</f>
        <v>7-5-0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65</v>
      </c>
      <c r="F85" s="1">
        <f>SUM(F2:F83)</f>
        <v>64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6-2-1</v>
      </c>
      <c r="R85" s="1" t="str">
        <f>IF(R84="","0-0-0",CONCATENATE(R84,"-",S84,"-",T84))</f>
        <v>5-6-2</v>
      </c>
      <c r="U85" s="1" t="str">
        <f>IF(U84="","0-0-0",CONCATENATE(U84,"-",V84,"-",W84))</f>
        <v>4-5-0</v>
      </c>
      <c r="X85" s="1" t="str">
        <f>IF(X84="","0-0-0",CONCATENATE(X84,"-",Y84,"-",Z84))</f>
        <v>7-6-1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4</v>
      </c>
      <c r="K84" s="1">
        <f t="shared" si="75"/>
        <v>1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1</v>
      </c>
      <c r="R84" s="1">
        <f t="shared" si="76"/>
        <v>9</v>
      </c>
      <c r="S84" s="1">
        <f t="shared" si="76"/>
        <v>1</v>
      </c>
      <c r="T84" s="1">
        <f t="shared" si="76"/>
        <v>3</v>
      </c>
      <c r="U84" s="1">
        <f t="shared" si="76"/>
        <v>2</v>
      </c>
      <c r="V84" s="1">
        <f t="shared" si="76"/>
        <v>2</v>
      </c>
      <c r="W84" s="1">
        <f t="shared" si="76"/>
        <v>2</v>
      </c>
      <c r="X84" s="1">
        <f t="shared" si="76"/>
        <v>5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54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4-3-1</v>
      </c>
      <c r="R85" s="1" t="str">
        <f>IF(R84="","0-0-0",CONCATENATE(R84,"-",S84,"-",T84))</f>
        <v>9-1-3</v>
      </c>
      <c r="U85" s="1" t="str">
        <f>IF(U84="","0-0-0",CONCATENATE(U84,"-",V84,"-",W84))</f>
        <v>2-2-2</v>
      </c>
      <c r="X85" s="1" t="str">
        <f>IF(X84="","0-0-0",CONCATENATE(X84,"-",Y84,"-",Z84))</f>
        <v>5-3-4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11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56</v>
      </c>
      <c r="F85" s="1">
        <f>SUM(F2:F83)</f>
        <v>77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52</v>
      </c>
      <c r="F85" s="1">
        <f>SUM(F2:F83)</f>
        <v>70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2-6-3</v>
      </c>
      <c r="U85" s="1" t="str">
        <f>IF(U84="","0-0-0",CONCATENATE(U84,"-",V84,"-",W84))</f>
        <v>4-1-1</v>
      </c>
      <c r="X85" s="1" t="str">
        <f>IF(X84="","0-0-0",CONCATENATE(X84,"-",Y84,"-",Z84))</f>
        <v>5-7-2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2</v>
      </c>
      <c r="R84" s="1">
        <f t="shared" si="76"/>
        <v>9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10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62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6-3-2</v>
      </c>
      <c r="R85" s="1" t="str">
        <f>IF(R84="","0-0-0",CONCATENATE(R84,"-",S84,"-",T84))</f>
        <v>9-4-0</v>
      </c>
      <c r="U85" s="1" t="str">
        <f>IF(U84="","0-0-0",CONCATENATE(U84,"-",V84,"-",W84))</f>
        <v>4-1-2</v>
      </c>
      <c r="X85" s="1" t="str">
        <f>IF(X84="","0-0-0",CONCATENATE(X84,"-",Y84,"-",Z84))</f>
        <v>10-5-2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9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56</v>
      </c>
      <c r="F85" s="1">
        <f>SUM(F2:F83)</f>
        <v>64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3-4-2</v>
      </c>
      <c r="R85" s="1" t="str">
        <f>IF(R84="","0-0-0",CONCATENATE(R84,"-",S84,"-",T84))</f>
        <v>5-5-3</v>
      </c>
      <c r="U85" s="1" t="str">
        <f>IF(U84="","0-0-0",CONCATENATE(U84,"-",V84,"-",W84))</f>
        <v>2-1-1</v>
      </c>
      <c r="X85" s="1" t="str">
        <f>IF(X84="","0-0-0",CONCATENATE(X84,"-",Y84,"-",Z84))</f>
        <v>5-5-1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7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7-3-0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68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5</v>
      </c>
      <c r="L84" s="1">
        <f t="shared" si="75"/>
        <v>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78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4-4-2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59</v>
      </c>
      <c r="F85" s="1">
        <f>SUM(F2:F83)</f>
        <v>93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2</v>
      </c>
      <c r="V84" s="1">
        <f t="shared" si="76"/>
        <v>5</v>
      </c>
      <c r="W84" s="1">
        <f t="shared" si="76"/>
        <v>0</v>
      </c>
      <c r="X84" s="1">
        <f t="shared" si="76"/>
        <v>4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63</v>
      </c>
      <c r="F85" s="1">
        <f>SUM(F2:F83)</f>
        <v>85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2-7-4</v>
      </c>
      <c r="U85" s="1" t="str">
        <f>IF(U84="","0-0-0",CONCATENATE(U84,"-",V84,"-",W84))</f>
        <v>2-5-0</v>
      </c>
      <c r="X85" s="1" t="str">
        <f>IF(X84="","0-0-0",CONCATENATE(X84,"-",Y84,"-",Z84))</f>
        <v>4-10-3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10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6</v>
      </c>
      <c r="T84" s="1">
        <f t="shared" si="76"/>
        <v>0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62</v>
      </c>
      <c r="F85" s="1">
        <f>SUM(F2:F83)</f>
        <v>59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4-6-0</v>
      </c>
      <c r="U85" s="1" t="str">
        <f>IF(U84="","0-0-0",CONCATENATE(U84,"-",V84,"-",W84))</f>
        <v>3-1-0</v>
      </c>
      <c r="X85" s="1" t="str">
        <f>IF(X84="","0-0-0",CONCATENATE(X84,"-",Y84,"-",Z84))</f>
        <v>7-5-1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5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5-6-1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4-5-1</v>
      </c>
      <c r="U85" s="1" t="str">
        <f>IF(U84="","0-0-0",CONCATENATE(U84,"-",V84,"-",W84))</f>
        <v>0-2-0</v>
      </c>
      <c r="X85" s="1" t="str">
        <f>IF(X84="","0-0-0",CONCATENATE(X84,"-",Y84,"-",Z84))</f>
        <v>5-2-2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81</v>
      </c>
      <c r="D86" s="1">
        <f>COUNTIF(E2:E83,"&lt;&gt;")</f>
        <v>20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52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67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4-6-2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62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7-1-0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68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6-4-2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7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7-2-0</v>
      </c>
      <c r="U85" s="1" t="str">
        <f>IF(U84="","0-0-0",CONCATENATE(U84,"-",V84,"-",W84))</f>
        <v>5-4-0</v>
      </c>
      <c r="X85" s="1" t="str">
        <f>IF(X84="","0-0-0",CONCATENATE(X84,"-",Y84,"-",Z84))</f>
        <v>7-5-1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18</v>
      </c>
      <c r="J84" s="1">
        <f t="shared" si="72"/>
        <v>4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9</v>
      </c>
      <c r="S84" s="1">
        <f t="shared" si="73"/>
        <v>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11</v>
      </c>
      <c r="Y84" s="1">
        <f t="shared" si="73"/>
        <v>1</v>
      </c>
      <c r="Z84" s="1">
        <f t="shared" si="73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89</v>
      </c>
      <c r="F85" s="1">
        <f>SUM(F2:F83)</f>
        <v>52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9-3-0</v>
      </c>
      <c r="U85" s="1" t="str">
        <f>IF(U84="","0-0-0",CONCATENATE(U84,"-",V84,"-",W84))</f>
        <v>1-1-0</v>
      </c>
      <c r="X85" s="1" t="str">
        <f>IF(X84="","0-0-0",CONCATENATE(X84,"-",Y84,"-",Z84))</f>
        <v>11-1-0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2024-11-26T12:19:29Z</dcterms:modified>
</cp:coreProperties>
</file>