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C4073365-DF95-4D34-8560-99A2F0428E51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" sheetId="4" r:id="rId114"/>
    <sheet name="Anaheim_Ducks" sheetId="5" r:id="rId115"/>
    <sheet name="Boston_Bruins" sheetId="7" r:id="rId116"/>
    <sheet name="Buffalo_Sabres" sheetId="8" r:id="rId117"/>
    <sheet name="Calgary_Flames" sheetId="9" r:id="rId118"/>
    <sheet name="Carolina_Hurricanes" sheetId="10" r:id="rId119"/>
    <sheet name="Chicago_Blackhawks" sheetId="11" r:id="rId120"/>
    <sheet name="Colorado_Avalanche" sheetId="12" r:id="rId121"/>
    <sheet name="Columbus_Blue_Jackets" sheetId="13" r:id="rId122"/>
    <sheet name="Dallas_Stars" sheetId="14" r:id="rId123"/>
    <sheet name="Detroit_Red_Wings" sheetId="15" r:id="rId124"/>
    <sheet name="Edmonton_Oilers" sheetId="16" r:id="rId125"/>
    <sheet name="Florida_Panthers" sheetId="17" r:id="rId126"/>
    <sheet name="Los_Angeles_Kings" sheetId="18" r:id="rId127"/>
    <sheet name="Minnesota_Wild" sheetId="19" r:id="rId128"/>
    <sheet name="Montreal_Canadiens" sheetId="20" r:id="rId129"/>
    <sheet name="Sheet1" sheetId="140" r:id="rId130"/>
    <sheet name="Nashville_Predators" sheetId="21" r:id="rId131"/>
    <sheet name="New_Jersey_Devils" sheetId="22" r:id="rId132"/>
    <sheet name="New_York_Islanders" sheetId="23" r:id="rId133"/>
    <sheet name="New_York_Rangers" sheetId="24" r:id="rId134"/>
    <sheet name="Ottawa_Senators" sheetId="25" r:id="rId135"/>
    <sheet name="Philadelphia_Flyers" sheetId="26" r:id="rId136"/>
    <sheet name="Pittsburgh_Penguins" sheetId="27" r:id="rId137"/>
    <sheet name="San_Jose_Sharks" sheetId="28" r:id="rId138"/>
    <sheet name="Seattle_Kraken" sheetId="29" r:id="rId139"/>
    <sheet name="St_Louis_Blues" sheetId="30" r:id="rId140"/>
    <sheet name="Tampa_Bay_Lightning" sheetId="31" r:id="rId141"/>
    <sheet name="Toronto_Maple_Leafs" sheetId="32" r:id="rId142"/>
    <sheet name="Utah_Hockey_Club" sheetId="6" r:id="rId143"/>
    <sheet name="Vancouver_Canucks" sheetId="33" r:id="rId144"/>
    <sheet name="Vegas_Golden_Knights" sheetId="34" r:id="rId145"/>
    <sheet name="Washington_Capitals" sheetId="35" r:id="rId146"/>
    <sheet name="Winnipeg_Jets" sheetId="36" r:id="rId14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<sst xmlns="http://schemas.openxmlformats.org/spreadsheetml/2006/main" count="46717" uniqueCount="1047">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</sst>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styles" Target="styles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118" sqref="B118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 t="s">
        <v>32</v>
      </c>
    </row>
    <row r="110" spans="1:2" outlineLevel="1" x14ac:dyDescent="0.25">
      <c r="A110" s="13">
        <v>45676</v>
      </c>
      <c r="B110" s="48" t="s">
        <v>32</v>
      </c>
    </row>
    <row r="111" spans="1:2" outlineLevel="1" x14ac:dyDescent="0.25">
      <c r="A111" s="13">
        <v>45677</v>
      </c>
      <c r="B111" s="48" t="s">
        <v>32</v>
      </c>
    </row>
    <row r="112" spans="1:2" outlineLevel="1" x14ac:dyDescent="0.25">
      <c r="A112" s="13">
        <v>45678</v>
      </c>
      <c r="B112" s="48" t="s">
        <v>32</v>
      </c>
    </row>
    <row r="113" spans="1:2" outlineLevel="1" x14ac:dyDescent="0.25">
      <c r="A113" s="13">
        <v>45679</v>
      </c>
      <c r="B113" s="48" t="s">
        <v>32</v>
      </c>
    </row>
    <row r="114" spans="1:2" outlineLevel="1" x14ac:dyDescent="0.25">
      <c r="A114" s="13">
        <v>45680</v>
      </c>
      <c r="B114" s="48" t="s">
        <v>32</v>
      </c>
    </row>
    <row r="115" spans="1:2" outlineLevel="1" x14ac:dyDescent="0.25">
      <c r="A115" s="13">
        <v>45681</v>
      </c>
      <c r="B115" s="12" t="s">
        <v>32</v>
      </c>
    </row>
    <row r="116" spans="1:2" outlineLevel="1" x14ac:dyDescent="0.25">
      <c r="A116" s="13">
        <v>45682</v>
      </c>
      <c r="B116" s="12" t="s">
        <v>32</v>
      </c>
    </row>
    <row r="117" spans="1:2" outlineLevel="1" x14ac:dyDescent="0.25">
      <c r="A117" s="13">
        <v>45683</v>
      </c>
      <c r="B117" s="12" t="s">
        <v>32</v>
      </c>
    </row>
    <row r="118" spans="1:2" outlineLevel="1" x14ac:dyDescent="0.25">
      <c r="A118" s="13">
        <v>45684</v>
      </c>
      <c r="B118" s="12"/>
    </row>
    <row r="119" spans="1:2" outlineLevel="1" x14ac:dyDescent="0.25">
      <c r="A119" s="13">
        <v>45685</v>
      </c>
      <c r="B119" s="12"/>
    </row>
    <row r="120" spans="1:2" outlineLevel="1" x14ac:dyDescent="0.25">
      <c r="A120" s="13">
        <v>45686</v>
      </c>
      <c r="B120" s="12"/>
    </row>
    <row r="121" spans="1:2" outlineLevel="1" x14ac:dyDescent="0.25">
      <c r="A121" s="13">
        <v>45687</v>
      </c>
      <c r="B121" s="12"/>
    </row>
    <row r="122" spans="1:2" ht="15.75" outlineLevel="1" thickBot="1" x14ac:dyDescent="0.3">
      <c r="A122" s="13">
        <v>45688</v>
      </c>
      <c r="B122" s="12"/>
    </row>
    <row r="123" spans="1:2" ht="20.25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DD0EE33A-D743-4C68-A7D4-70BF0D705D33}"/>
    <hyperlink ref="B116" location="'Standings (1-25-25)'!A1" display="Standings" xr:uid="{5E62F519-9226-498F-B562-515FCD636D29}"/>
    <hyperlink ref="B117" location="'Standings (1-26-25)'!A1" display="Standings" xr:uid="{C7ABC730-D1AC-4751-A395-3EE9F00E070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29DE-6F9B-4208-B2A2-B8C4CD5BE96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1EA8CE7-1B8D-4043-A2BE-11F9678C10B4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A709-B856-411A-9B4D-9DCACB63BF3D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57">
        <v>51</v>
      </c>
      <c r="C6" s="57">
        <v>25</v>
      </c>
      <c r="D6" s="57">
        <v>20</v>
      </c>
      <c r="E6" s="58">
        <v>6</v>
      </c>
      <c r="F6" s="30">
        <v>56</v>
      </c>
      <c r="G6" s="31">
        <v>18</v>
      </c>
      <c r="H6" s="58">
        <v>25</v>
      </c>
      <c r="I6" s="58">
        <v>0</v>
      </c>
      <c r="J6" s="30">
        <v>1</v>
      </c>
      <c r="K6" s="29" t="s">
        <v>805</v>
      </c>
      <c r="L6" s="57" t="s">
        <v>769</v>
      </c>
      <c r="M6" s="57" t="s">
        <v>320</v>
      </c>
      <c r="N6" s="57" t="s">
        <v>1003</v>
      </c>
      <c r="O6" s="31">
        <v>139</v>
      </c>
      <c r="P6" s="58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49</v>
      </c>
      <c r="C14" s="57">
        <v>33</v>
      </c>
      <c r="D14" s="57">
        <v>11</v>
      </c>
      <c r="E14" s="58">
        <v>5</v>
      </c>
      <c r="F14" s="33">
        <v>71</v>
      </c>
      <c r="G14" s="58">
        <v>28</v>
      </c>
      <c r="H14" s="58">
        <v>33</v>
      </c>
      <c r="I14" s="58">
        <v>0</v>
      </c>
      <c r="J14" s="58">
        <v>2</v>
      </c>
      <c r="K14" s="29" t="s">
        <v>955</v>
      </c>
      <c r="L14" s="57" t="s">
        <v>686</v>
      </c>
      <c r="M14" s="57" t="s">
        <v>398</v>
      </c>
      <c r="N14" s="57" t="s">
        <v>956</v>
      </c>
      <c r="O14" s="31">
        <v>171</v>
      </c>
      <c r="P14" s="58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57">
        <v>49</v>
      </c>
      <c r="C30" s="57">
        <v>21</v>
      </c>
      <c r="D30" s="57">
        <v>21</v>
      </c>
      <c r="E30" s="58">
        <v>7</v>
      </c>
      <c r="F30" s="30">
        <v>49</v>
      </c>
      <c r="G30" s="58">
        <v>16</v>
      </c>
      <c r="H30" s="58">
        <v>21</v>
      </c>
      <c r="I30" s="58">
        <v>0</v>
      </c>
      <c r="J30" s="58">
        <v>2</v>
      </c>
      <c r="K30" s="29" t="s">
        <v>969</v>
      </c>
      <c r="L30" s="57" t="s">
        <v>1040</v>
      </c>
      <c r="M30" s="57" t="s">
        <v>468</v>
      </c>
      <c r="N30" s="57" t="s">
        <v>1019</v>
      </c>
      <c r="O30" s="31">
        <v>139</v>
      </c>
      <c r="P30" s="58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50</v>
      </c>
      <c r="C35" s="57">
        <v>31</v>
      </c>
      <c r="D35" s="57">
        <v>15</v>
      </c>
      <c r="E35" s="58">
        <v>4</v>
      </c>
      <c r="F35" s="33">
        <v>66</v>
      </c>
      <c r="G35" s="58">
        <v>27</v>
      </c>
      <c r="H35" s="58">
        <v>30</v>
      </c>
      <c r="I35" s="58">
        <v>1</v>
      </c>
      <c r="J35" s="58">
        <v>2</v>
      </c>
      <c r="K35" s="29" t="s">
        <v>1046</v>
      </c>
      <c r="L35" s="57" t="s">
        <v>842</v>
      </c>
      <c r="M35" s="57" t="s">
        <v>722</v>
      </c>
      <c r="N35" s="57" t="s">
        <v>1022</v>
      </c>
      <c r="O35" s="31">
        <v>171</v>
      </c>
      <c r="P35" s="58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61BC36-FD44-4272-B1BB-CEB5CAF05BE5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85846-1ACD-41E0-92CB-484EC7C4DB3D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57">
        <v>51</v>
      </c>
      <c r="C6" s="57">
        <v>25</v>
      </c>
      <c r="D6" s="57">
        <v>20</v>
      </c>
      <c r="E6" s="58">
        <v>6</v>
      </c>
      <c r="F6" s="30">
        <v>56</v>
      </c>
      <c r="G6" s="31">
        <v>18</v>
      </c>
      <c r="H6" s="58">
        <v>25</v>
      </c>
      <c r="I6" s="58">
        <v>0</v>
      </c>
      <c r="J6" s="30">
        <v>1</v>
      </c>
      <c r="K6" s="29" t="s">
        <v>805</v>
      </c>
      <c r="L6" s="57" t="s">
        <v>769</v>
      </c>
      <c r="M6" s="57" t="s">
        <v>320</v>
      </c>
      <c r="N6" s="57" t="s">
        <v>1003</v>
      </c>
      <c r="O6" s="31">
        <v>139</v>
      </c>
      <c r="P6" s="58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49</v>
      </c>
      <c r="C14" s="57">
        <v>33</v>
      </c>
      <c r="D14" s="57">
        <v>11</v>
      </c>
      <c r="E14" s="58">
        <v>5</v>
      </c>
      <c r="F14" s="33">
        <v>71</v>
      </c>
      <c r="G14" s="58">
        <v>28</v>
      </c>
      <c r="H14" s="58">
        <v>33</v>
      </c>
      <c r="I14" s="58">
        <v>0</v>
      </c>
      <c r="J14" s="58">
        <v>2</v>
      </c>
      <c r="K14" s="29" t="s">
        <v>955</v>
      </c>
      <c r="L14" s="57" t="s">
        <v>686</v>
      </c>
      <c r="M14" s="57" t="s">
        <v>398</v>
      </c>
      <c r="N14" s="57" t="s">
        <v>956</v>
      </c>
      <c r="O14" s="31">
        <v>171</v>
      </c>
      <c r="P14" s="58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57">
        <v>49</v>
      </c>
      <c r="C30" s="57">
        <v>21</v>
      </c>
      <c r="D30" s="57">
        <v>21</v>
      </c>
      <c r="E30" s="58">
        <v>7</v>
      </c>
      <c r="F30" s="30">
        <v>49</v>
      </c>
      <c r="G30" s="58">
        <v>16</v>
      </c>
      <c r="H30" s="58">
        <v>21</v>
      </c>
      <c r="I30" s="58">
        <v>0</v>
      </c>
      <c r="J30" s="58">
        <v>2</v>
      </c>
      <c r="K30" s="29" t="s">
        <v>969</v>
      </c>
      <c r="L30" s="57" t="s">
        <v>1040</v>
      </c>
      <c r="M30" s="57" t="s">
        <v>468</v>
      </c>
      <c r="N30" s="57" t="s">
        <v>1019</v>
      </c>
      <c r="O30" s="31">
        <v>139</v>
      </c>
      <c r="P30" s="58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50</v>
      </c>
      <c r="C35" s="57">
        <v>31</v>
      </c>
      <c r="D35" s="57">
        <v>15</v>
      </c>
      <c r="E35" s="58">
        <v>4</v>
      </c>
      <c r="F35" s="33">
        <v>66</v>
      </c>
      <c r="G35" s="58">
        <v>27</v>
      </c>
      <c r="H35" s="58">
        <v>30</v>
      </c>
      <c r="I35" s="58">
        <v>1</v>
      </c>
      <c r="J35" s="58">
        <v>2</v>
      </c>
      <c r="K35" s="29" t="s">
        <v>1046</v>
      </c>
      <c r="L35" s="57" t="s">
        <v>842</v>
      </c>
      <c r="M35" s="57" t="s">
        <v>722</v>
      </c>
      <c r="N35" s="57" t="s">
        <v>1022</v>
      </c>
      <c r="O35" s="31">
        <v>171</v>
      </c>
      <c r="P35" s="58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1CAF61D-C90B-4436-97E4-4F759809A2CE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51</v>
      </c>
      <c r="C4" s="40">
        <f>Boston_Bruins!$I$84</f>
        <v>25</v>
      </c>
      <c r="D4" s="40">
        <f>Boston_Bruins!$J$84</f>
        <v>20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16-7-3</v>
      </c>
      <c r="L4" s="40" t="str">
        <f>Boston_Bruins!$R$85</f>
        <v>9-13-3</v>
      </c>
      <c r="M4" s="40" t="str">
        <f>Boston_Bruins!$U$85</f>
        <v>9-5-2</v>
      </c>
      <c r="N4" s="40" t="str">
        <f>Boston_Bruins!$X$85</f>
        <v>14-13-3</v>
      </c>
      <c r="O4" s="39">
        <f>Boston_Bruins!$E$85</f>
        <v>139</v>
      </c>
      <c r="P4" s="38">
        <f>Boston_Bruins!$F$85</f>
        <v>159</v>
      </c>
      <c r="Q4" s="33">
        <f t="shared" ref="Q4:Q11" si="2">O4-P4</f>
        <v>-20</v>
      </c>
      <c r="R4" s="37" t="str">
        <f>Boston_Bruins!$AA$85</f>
        <v>W2</v>
      </c>
      <c r="S4" s="36" t="str">
        <f>Boston_Bruins!$AD$85</f>
        <v>5-3-2</v>
      </c>
    </row>
    <row r="5" spans="1:20" x14ac:dyDescent="0.25">
      <c r="A5" s="32" t="s">
        <v>28</v>
      </c>
      <c r="B5" s="1">
        <f>Buffalo_Sabres!$D$86</f>
        <v>49</v>
      </c>
      <c r="C5" s="1">
        <f>Buffalo_Sabres!$I$84</f>
        <v>18</v>
      </c>
      <c r="D5" s="1">
        <f>Buffalo_Sabres!$J$84</f>
        <v>26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9-14-2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149</v>
      </c>
      <c r="P5" s="20">
        <f>Buffalo_Sabres!$F$85</f>
        <v>169</v>
      </c>
      <c r="Q5" s="30">
        <f t="shared" si="2"/>
        <v>-20</v>
      </c>
      <c r="R5" s="29" t="str">
        <f>Buffalo_Sabres!$AA$85</f>
        <v>L2</v>
      </c>
      <c r="S5" s="28" t="str">
        <f>Buffalo_Sabres!$AD$85</f>
        <v>4-6-0</v>
      </c>
    </row>
    <row r="6" spans="1:20" x14ac:dyDescent="0.25">
      <c r="A6" s="32" t="s">
        <v>21</v>
      </c>
      <c r="B6" s="1">
        <f>Detroit_Red_Wings!$D$86</f>
        <v>49</v>
      </c>
      <c r="C6" s="1">
        <f>Detroit_Red_Wings!$I$84</f>
        <v>23</v>
      </c>
      <c r="D6" s="1">
        <f>Detroit_Red_Wings!$J$84</f>
        <v>21</v>
      </c>
      <c r="E6" s="20">
        <f>Detroit_Red_Wings!$L$84</f>
        <v>5</v>
      </c>
      <c r="F6" s="30">
        <f t="shared" si="0"/>
        <v>51</v>
      </c>
      <c r="G6" s="31">
        <f>C6-(Detroit_Red_Wings!$K$84+I6)</f>
        <v>18</v>
      </c>
      <c r="H6" s="20">
        <f t="shared" si="1"/>
        <v>22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14-11-2</v>
      </c>
      <c r="L6" s="1" t="str">
        <f>Detroit_Red_Wings!$R$85</f>
        <v>9-10-3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138</v>
      </c>
      <c r="P6" s="20">
        <f>Detroit_Red_Wings!$F$85</f>
        <v>154</v>
      </c>
      <c r="Q6" s="30">
        <f t="shared" si="2"/>
        <v>-16</v>
      </c>
      <c r="R6" s="29" t="str">
        <f>Detroit_Red_Wings!$AA$85</f>
        <v>W2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51</v>
      </c>
      <c r="C7" s="1">
        <f>Florida_Panthers!$I$84</f>
        <v>29</v>
      </c>
      <c r="D7" s="1">
        <f>Florida_Panthers!$J$84</f>
        <v>19</v>
      </c>
      <c r="E7" s="20">
        <f>Florida_Panthers!$L$84</f>
        <v>3</v>
      </c>
      <c r="F7" s="30">
        <f t="shared" si="0"/>
        <v>61</v>
      </c>
      <c r="G7" s="31">
        <f>C7-(Florida_Panthers!$K$84+I7)</f>
        <v>19</v>
      </c>
      <c r="H7" s="20">
        <f t="shared" si="1"/>
        <v>25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167</v>
      </c>
      <c r="P7" s="20">
        <f>Florida_Panthers!$F$85</f>
        <v>152</v>
      </c>
      <c r="Q7" s="30">
        <f t="shared" si="2"/>
        <v>15</v>
      </c>
      <c r="R7" s="29" t="str">
        <f>Florida_Panthers!$AA$85</f>
        <v>L1</v>
      </c>
      <c r="S7" s="28" t="str">
        <f>Florida_Panthers!$AD$85</f>
        <v>5-4-1</v>
      </c>
    </row>
    <row r="8" spans="1:20" x14ac:dyDescent="0.25">
      <c r="A8" s="32" t="s">
        <v>16</v>
      </c>
      <c r="B8" s="1">
        <f>Montreal_Canadiens!$D$86</f>
        <v>49</v>
      </c>
      <c r="C8" s="1">
        <f>Montreal_Canadiens!$I$84</f>
        <v>24</v>
      </c>
      <c r="D8" s="1">
        <f>Montreal_Canadiens!$J$84</f>
        <v>20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150</v>
      </c>
      <c r="P8" s="20">
        <f>Montreal_Canadiens!$F$85</f>
        <v>165</v>
      </c>
      <c r="Q8" s="30">
        <f t="shared" si="2"/>
        <v>-15</v>
      </c>
      <c r="R8" s="29" t="str">
        <f>Montreal_Canadiens!$AA$85</f>
        <v>L2</v>
      </c>
      <c r="S8" s="28" t="str">
        <f>Montreal_Canadiens!$AD$85</f>
        <v>6-2-2</v>
      </c>
    </row>
    <row r="9" spans="1:20" x14ac:dyDescent="0.25">
      <c r="A9" s="32" t="s">
        <v>11</v>
      </c>
      <c r="B9" s="1">
        <f>Ottawa_Senators!$D$86</f>
        <v>50</v>
      </c>
      <c r="C9" s="1">
        <f>Ottawa_Senators!$I$84</f>
        <v>26</v>
      </c>
      <c r="D9" s="1">
        <f>Ottawa_Senators!$J$84</f>
        <v>20</v>
      </c>
      <c r="E9" s="20">
        <f>Ottawa_Senators!$L$84</f>
        <v>4</v>
      </c>
      <c r="F9" s="30">
        <f t="shared" si="0"/>
        <v>56</v>
      </c>
      <c r="G9" s="31">
        <f>C9-(Ottawa_Senators!$K$84+I9)</f>
        <v>19</v>
      </c>
      <c r="H9" s="20">
        <f t="shared" si="1"/>
        <v>25</v>
      </c>
      <c r="I9" s="20">
        <f>Ottawa_Senators!$M$84</f>
        <v>1</v>
      </c>
      <c r="J9" s="30">
        <f>Ottawa_Senators!$N$84</f>
        <v>1</v>
      </c>
      <c r="K9" s="29" t="str">
        <f>Ottawa_Senators!$O$85</f>
        <v>14-7-2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12-10-3</v>
      </c>
      <c r="O9" s="31">
        <f>Ottawa_Senators!$E$85</f>
        <v>137</v>
      </c>
      <c r="P9" s="20">
        <f>Ottawa_Senators!$F$85</f>
        <v>136</v>
      </c>
      <c r="Q9" s="30">
        <f t="shared" si="2"/>
        <v>1</v>
      </c>
      <c r="R9" s="29" t="str">
        <f>Ottawa_Senators!$AA$85</f>
        <v>W2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48</v>
      </c>
      <c r="C10" s="1">
        <f>Tampa_Bay_Lightning!$I$84</f>
        <v>26</v>
      </c>
      <c r="D10" s="1">
        <f>Tampa_Bay_Lightning!$J$84</f>
        <v>19</v>
      </c>
      <c r="E10" s="20">
        <f>Tampa_Bay_Lightning!$L$84</f>
        <v>3</v>
      </c>
      <c r="F10" s="30">
        <f t="shared" si="0"/>
        <v>55</v>
      </c>
      <c r="G10" s="31">
        <f>C10-(Tampa_Bay_Lightning!$K$84+I10)</f>
        <v>20</v>
      </c>
      <c r="H10" s="20">
        <f t="shared" si="1"/>
        <v>25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13-8-1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171</v>
      </c>
      <c r="P10" s="20">
        <f>Tampa_Bay_Lightning!$F$85</f>
        <v>136</v>
      </c>
      <c r="Q10" s="30">
        <f t="shared" si="2"/>
        <v>35</v>
      </c>
      <c r="R10" s="29" t="str">
        <f>Tampa_Bay_Lightning!$AA$85</f>
        <v>L1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50</v>
      </c>
      <c r="C11" s="1">
        <f>Toronto_Maple_Leafs!$I$84</f>
        <v>30</v>
      </c>
      <c r="D11" s="1">
        <f>Toronto_Maple_Leafs!$J$84</f>
        <v>18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154</v>
      </c>
      <c r="P11" s="20">
        <f>Toronto_Maple_Leafs!$F$85</f>
        <v>144</v>
      </c>
      <c r="Q11" s="30">
        <f t="shared" si="2"/>
        <v>10</v>
      </c>
      <c r="R11" s="29" t="str">
        <f>Toronto_Maple_Leafs!$AA$85</f>
        <v>L2</v>
      </c>
      <c r="S11" s="28" t="str">
        <f>Toronto_Maple_Leafs!$AD$85</f>
        <v>5-5-0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50</v>
      </c>
      <c r="C14" s="1">
        <f>Carolina_Hurricanes!$I$84</f>
        <v>30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64</v>
      </c>
      <c r="G14" s="20">
        <f>C14-(Carolina_Hurricanes!$K$84+I14)</f>
        <v>26</v>
      </c>
      <c r="H14" s="20">
        <f t="shared" ref="H14:H21" si="4">C14-I14</f>
        <v>30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11-11-3</v>
      </c>
      <c r="M14" s="1" t="str">
        <f>Carolina_Hurricanes!$U$85</f>
        <v>13-4-2</v>
      </c>
      <c r="N14" s="1" t="str">
        <f>Carolina_Hurricanes!$X$85</f>
        <v>17-10-2</v>
      </c>
      <c r="O14" s="31">
        <f>Carolina_Hurricanes!$E$85</f>
        <v>167</v>
      </c>
      <c r="P14" s="20">
        <f>Carolina_Hurricanes!$F$85</f>
        <v>140</v>
      </c>
      <c r="Q14" s="30">
        <f t="shared" ref="Q14:Q21" si="5">O14-P14</f>
        <v>27</v>
      </c>
      <c r="R14" s="29" t="str">
        <f>Carolina_Hurricanes!$AA$85</f>
        <v>L1</v>
      </c>
      <c r="S14" s="28" t="str">
        <f>Carolina_Hurricanes!$AD$85</f>
        <v>6-2-2</v>
      </c>
    </row>
    <row r="15" spans="1:20" x14ac:dyDescent="0.25">
      <c r="A15" s="32" t="s">
        <v>23</v>
      </c>
      <c r="B15" s="1">
        <f>Columbus_Blue_Jackets!$D$86</f>
        <v>50</v>
      </c>
      <c r="C15" s="1">
        <f>Columbus_Blue_Jackets!$I$84</f>
        <v>24</v>
      </c>
      <c r="D15" s="1">
        <f>Columbus_Blue_Jackets!$J$84</f>
        <v>19</v>
      </c>
      <c r="E15" s="20">
        <f>Columbus_Blue_Jackets!$L$84</f>
        <v>7</v>
      </c>
      <c r="F15" s="30">
        <f t="shared" si="3"/>
        <v>55</v>
      </c>
      <c r="G15" s="20">
        <f>C15-(Columbus_Blue_Jackets!$K$84+I15)</f>
        <v>14</v>
      </c>
      <c r="H15" s="20">
        <f t="shared" si="4"/>
        <v>20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169</v>
      </c>
      <c r="P15" s="20">
        <f>Columbus_Blue_Jackets!$F$85</f>
        <v>168</v>
      </c>
      <c r="Q15" s="30">
        <f t="shared" si="5"/>
        <v>1</v>
      </c>
      <c r="R15" s="29" t="str">
        <f>Columbus_Blue_Jackets!$AA$85</f>
        <v>W1</v>
      </c>
      <c r="S15" s="28" t="str">
        <f>Columbus_Blue_Jackets!$AD$85</f>
        <v>7-2-1</v>
      </c>
    </row>
    <row r="16" spans="1:20" x14ac:dyDescent="0.25">
      <c r="A16" s="32" t="s">
        <v>14</v>
      </c>
      <c r="B16" s="1">
        <f>New_Jersey_Devils!$D$86</f>
        <v>51</v>
      </c>
      <c r="C16" s="1">
        <f>New_Jersey_Devils!$I$84</f>
        <v>28</v>
      </c>
      <c r="D16" s="1">
        <f>New_Jersey_Devils!$J$84</f>
        <v>17</v>
      </c>
      <c r="E16" s="20">
        <f>New_Jersey_Devils!$L$84</f>
        <v>6</v>
      </c>
      <c r="F16" s="30">
        <f t="shared" si="3"/>
        <v>62</v>
      </c>
      <c r="G16" s="20">
        <f>C16-(New_Jersey_Devils!$K$84+I16)</f>
        <v>25</v>
      </c>
      <c r="H16" s="20">
        <f t="shared" si="4"/>
        <v>28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14-9-2</v>
      </c>
      <c r="M16" s="1" t="str">
        <f>New_Jersey_Devils!$U$85</f>
        <v>8-5-3</v>
      </c>
      <c r="N16" s="1" t="str">
        <f>New_Jersey_Devils!$X$85</f>
        <v>18-10-6</v>
      </c>
      <c r="O16" s="31">
        <f>New_Jersey_Devils!$E$85</f>
        <v>157</v>
      </c>
      <c r="P16" s="20">
        <f>New_Jersey_Devils!$F$85</f>
        <v>129</v>
      </c>
      <c r="Q16" s="30">
        <f t="shared" si="5"/>
        <v>28</v>
      </c>
      <c r="R16" s="29" t="str">
        <f>New_Jersey_Devils!$AA$85</f>
        <v>W2</v>
      </c>
      <c r="S16" s="28" t="str">
        <f>New_Jersey_Devils!$AD$85</f>
        <v>4-3-3</v>
      </c>
    </row>
    <row r="17" spans="1:19" x14ac:dyDescent="0.25">
      <c r="A17" s="32" t="s">
        <v>13</v>
      </c>
      <c r="B17" s="1">
        <f>New_York_Islanders!$D$86</f>
        <v>48</v>
      </c>
      <c r="C17" s="1">
        <f>New_York_Islanders!$I$84</f>
        <v>21</v>
      </c>
      <c r="D17" s="1">
        <f>New_York_Islanders!$J$84</f>
        <v>20</v>
      </c>
      <c r="E17" s="20">
        <f>New_York_Islanders!$L$84</f>
        <v>7</v>
      </c>
      <c r="F17" s="30">
        <f t="shared" si="3"/>
        <v>49</v>
      </c>
      <c r="G17" s="20">
        <f>C17-(New_York_Islanders!$K$84+I17)</f>
        <v>14</v>
      </c>
      <c r="H17" s="20">
        <f t="shared" si="4"/>
        <v>19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11-11-2</v>
      </c>
      <c r="L17" s="1" t="str">
        <f>New_York_Islanders!$R$85</f>
        <v>10-9-5</v>
      </c>
      <c r="M17" s="1" t="str">
        <f>New_York_Islanders!$U$85</f>
        <v>6-4-2</v>
      </c>
      <c r="N17" s="1" t="str">
        <f>New_York_Islanders!$X$85</f>
        <v>13-13-3</v>
      </c>
      <c r="O17" s="31">
        <f>New_York_Islanders!$E$85</f>
        <v>130</v>
      </c>
      <c r="P17" s="20">
        <f>New_York_Islanders!$F$85</f>
        <v>141</v>
      </c>
      <c r="Q17" s="30">
        <f t="shared" si="5"/>
        <v>-11</v>
      </c>
      <c r="R17" s="29" t="str">
        <f>New_York_Islanders!$AA$85</f>
        <v>W4</v>
      </c>
      <c r="S17" s="28" t="str">
        <f>New_York_Islanders!$AD$85</f>
        <v>7-3-0</v>
      </c>
    </row>
    <row r="18" spans="1:19" x14ac:dyDescent="0.25">
      <c r="A18" s="32" t="s">
        <v>12</v>
      </c>
      <c r="B18" s="1">
        <f>New_York_Rangers!$D$86</f>
        <v>49</v>
      </c>
      <c r="C18" s="1">
        <f>New_York_Rangers!$I$84</f>
        <v>24</v>
      </c>
      <c r="D18" s="1">
        <f>New_York_Rangers!$J$84</f>
        <v>21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12-10-2</v>
      </c>
      <c r="L18" s="1" t="str">
        <f>New_York_Rangers!$R$85</f>
        <v>12-11-2</v>
      </c>
      <c r="M18" s="1" t="str">
        <f>New_York_Rangers!$U$85</f>
        <v>6-7-0</v>
      </c>
      <c r="N18" s="1" t="str">
        <f>New_York_Rangers!$X$85</f>
        <v>16-11-1</v>
      </c>
      <c r="O18" s="31">
        <f>New_York_Rangers!$E$85</f>
        <v>149</v>
      </c>
      <c r="P18" s="20">
        <f>New_York_Rangers!$F$85</f>
        <v>148</v>
      </c>
      <c r="Q18" s="30">
        <f t="shared" si="5"/>
        <v>1</v>
      </c>
      <c r="R18" s="29" t="str">
        <f>New_York_Rangers!$AA$85</f>
        <v>L1</v>
      </c>
      <c r="S18" s="28" t="str">
        <f>New_York_Rangers!$AD$85</f>
        <v>6-1-3</v>
      </c>
    </row>
    <row r="19" spans="1:19" x14ac:dyDescent="0.25">
      <c r="A19" s="32" t="s">
        <v>10</v>
      </c>
      <c r="B19" s="1">
        <f>Philadelphia_Flyers!$D$86</f>
        <v>50</v>
      </c>
      <c r="C19" s="1">
        <f>Philadelphia_Flyers!$I$84</f>
        <v>22</v>
      </c>
      <c r="D19" s="1">
        <f>Philadelphia_Flyers!$J$84</f>
        <v>22</v>
      </c>
      <c r="E19" s="20">
        <f>Philadelphia_Flyers!$L$84</f>
        <v>6</v>
      </c>
      <c r="F19" s="30">
        <f t="shared" si="3"/>
        <v>50</v>
      </c>
      <c r="G19" s="20">
        <f>C19-(Philadelphia_Flyers!$K$84+I19)</f>
        <v>10</v>
      </c>
      <c r="H19" s="20">
        <f t="shared" si="4"/>
        <v>19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11-11-1</v>
      </c>
      <c r="L19" s="1" t="str">
        <f>Philadelphia_Flyers!$R$85</f>
        <v>11-11-5</v>
      </c>
      <c r="M19" s="1" t="str">
        <f>Philadelphia_Flyers!$U$85</f>
        <v>5-7-1</v>
      </c>
      <c r="N19" s="1" t="str">
        <f>Philadelphia_Flyers!$X$85</f>
        <v>12-12-4</v>
      </c>
      <c r="O19" s="31">
        <f>Philadelphia_Flyers!$E$85</f>
        <v>150</v>
      </c>
      <c r="P19" s="20">
        <f>Philadelphia_Flyers!$F$85</f>
        <v>171</v>
      </c>
      <c r="Q19" s="30">
        <f t="shared" si="5"/>
        <v>-21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51</v>
      </c>
      <c r="C20" s="1">
        <f>Pittsburgh_Penguins!$I$84</f>
        <v>20</v>
      </c>
      <c r="D20" s="1">
        <f>Pittsburgh_Penguins!$J$84</f>
        <v>23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8-13-5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150</v>
      </c>
      <c r="P20" s="20">
        <f>Pittsburgh_Penguins!$F$85</f>
        <v>189</v>
      </c>
      <c r="Q20" s="30">
        <f t="shared" si="5"/>
        <v>-39</v>
      </c>
      <c r="R20" s="29" t="str">
        <f>Pittsburgh_Penguins!$AA$85</f>
        <v>L2</v>
      </c>
      <c r="S20" s="28" t="str">
        <f>Pittsburgh_Penguins!$AD$85</f>
        <v>3-6-1</v>
      </c>
    </row>
    <row r="21" spans="1:19" ht="15.75" thickBot="1" x14ac:dyDescent="0.3">
      <c r="A21" s="27" t="s">
        <v>1</v>
      </c>
      <c r="B21" s="26">
        <f>Washington_Capitals!$D$86</f>
        <v>49</v>
      </c>
      <c r="C21" s="26">
        <f>Washington_Capitals!$I$84</f>
        <v>33</v>
      </c>
      <c r="D21" s="26">
        <f>Washington_Capitals!$J$84</f>
        <v>11</v>
      </c>
      <c r="E21" s="24">
        <f>Washington_Capitals!$L$84</f>
        <v>5</v>
      </c>
      <c r="F21" s="23">
        <f t="shared" si="3"/>
        <v>71</v>
      </c>
      <c r="G21" s="24">
        <f>C21-(Washington_Capitals!$K$84+I21)</f>
        <v>28</v>
      </c>
      <c r="H21" s="24">
        <f t="shared" si="4"/>
        <v>33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17-7-1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171</v>
      </c>
      <c r="P21" s="24">
        <f>Washington_Capitals!$F$85</f>
        <v>118</v>
      </c>
      <c r="Q21" s="23">
        <f t="shared" si="5"/>
        <v>53</v>
      </c>
      <c r="R21" s="22" t="str">
        <f>Washington_Capitals!$AA$85</f>
        <v>L1</v>
      </c>
      <c r="S21" s="21" t="str">
        <f>Washington_Capitals!$AD$85</f>
        <v>7-1-2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49</v>
      </c>
      <c r="C25" s="40">
        <f>Utah_Hockey_Club!$I$84</f>
        <v>21</v>
      </c>
      <c r="D25" s="40">
        <f>Utah_Hockey_Club!$J$84</f>
        <v>21</v>
      </c>
      <c r="E25" s="38">
        <f>Utah_Hockey_Club!$L$84</f>
        <v>7</v>
      </c>
      <c r="F25" s="33">
        <f t="shared" ref="F25:F32" si="6">(C25*2)+E25</f>
        <v>49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139</v>
      </c>
      <c r="P25" s="38">
        <f>Utah_Hockey_Club!$F$85</f>
        <v>147</v>
      </c>
      <c r="Q25" s="33">
        <f t="shared" ref="Q25:Q32" si="8">O25-P25</f>
        <v>-8</v>
      </c>
      <c r="R25" s="37" t="str">
        <f>Utah_Hockey_Club!$AA$85</f>
        <v>L2</v>
      </c>
      <c r="S25" s="36" t="str">
        <f>Utah_Hockey_Club!$AD$85</f>
        <v>4-6-0</v>
      </c>
    </row>
    <row r="26" spans="1:19" x14ac:dyDescent="0.25">
      <c r="A26" s="32" t="s">
        <v>25</v>
      </c>
      <c r="B26" s="1">
        <f>Chicago_Blackhawks!$D$86</f>
        <v>49</v>
      </c>
      <c r="C26" s="1">
        <f>Chicago_Blackhawks!$I$84</f>
        <v>15</v>
      </c>
      <c r="D26" s="1">
        <f>Chicago_Blackhawks!$J$84</f>
        <v>29</v>
      </c>
      <c r="E26" s="20">
        <f>Chicago_Blackhawks!$L$84</f>
        <v>5</v>
      </c>
      <c r="F26" s="30">
        <f t="shared" si="6"/>
        <v>35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5-15-3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128</v>
      </c>
      <c r="P26" s="20">
        <f>Chicago_Blackhawks!$F$85</f>
        <v>170</v>
      </c>
      <c r="Q26" s="30">
        <f t="shared" si="8"/>
        <v>-42</v>
      </c>
      <c r="R26" s="29" t="str">
        <f>Chicago_Blackhawks!$AA$85</f>
        <v>L3</v>
      </c>
      <c r="S26" s="28" t="str">
        <f>Chicago_Blackhawks!$AD$85</f>
        <v>2-5-3</v>
      </c>
    </row>
    <row r="27" spans="1:19" x14ac:dyDescent="0.25">
      <c r="A27" s="32" t="s">
        <v>24</v>
      </c>
      <c r="B27" s="1">
        <f>Colorado_Avalanche!$D$86</f>
        <v>51</v>
      </c>
      <c r="C27" s="1">
        <f>Colorado_Avalanche!$I$84</f>
        <v>29</v>
      </c>
      <c r="D27" s="1">
        <f>Colorado_Avalanche!$J$84</f>
        <v>20</v>
      </c>
      <c r="E27" s="20">
        <f>Colorado_Avalanche!$L$84</f>
        <v>2</v>
      </c>
      <c r="F27" s="30">
        <f t="shared" si="6"/>
        <v>60</v>
      </c>
      <c r="G27" s="20">
        <f>C27-(Colorado_Avalanche!$K$84+I27)</f>
        <v>23</v>
      </c>
      <c r="H27" s="20">
        <f t="shared" si="7"/>
        <v>28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15-10-0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168</v>
      </c>
      <c r="P27" s="20">
        <f>Colorado_Avalanche!$F$85</f>
        <v>160</v>
      </c>
      <c r="Q27" s="30">
        <f t="shared" si="8"/>
        <v>8</v>
      </c>
      <c r="R27" s="29" t="str">
        <f>Colorado_Avalanche!$AA$85</f>
        <v>W1</v>
      </c>
      <c r="S27" s="28" t="str">
        <f>Colorado_Avalanche!$AD$85</f>
        <v>4-5-1</v>
      </c>
    </row>
    <row r="28" spans="1:19" x14ac:dyDescent="0.25">
      <c r="A28" s="32" t="s">
        <v>22</v>
      </c>
      <c r="B28" s="1">
        <f>Dallas_Stars!$D$86</f>
        <v>49</v>
      </c>
      <c r="C28" s="1">
        <f>Dallas_Stars!$I$84</f>
        <v>31</v>
      </c>
      <c r="D28" s="1">
        <f>Dallas_Stars!$J$84</f>
        <v>17</v>
      </c>
      <c r="E28" s="20">
        <f>Dallas_Stars!$L$84</f>
        <v>1</v>
      </c>
      <c r="F28" s="30">
        <f t="shared" si="6"/>
        <v>63</v>
      </c>
      <c r="G28" s="20">
        <f>C28-(Dallas_Stars!$K$84+I28)</f>
        <v>24</v>
      </c>
      <c r="H28" s="20">
        <f t="shared" si="7"/>
        <v>29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13-9-0</v>
      </c>
      <c r="M28" s="1" t="str">
        <f>Dallas_Stars!$U$85</f>
        <v>12-4-1</v>
      </c>
      <c r="N28" s="1" t="str">
        <f>Dallas_Stars!$X$85</f>
        <v>18-7-1</v>
      </c>
      <c r="O28" s="31">
        <f>Dallas_Stars!$E$85</f>
        <v>155</v>
      </c>
      <c r="P28" s="20">
        <f>Dallas_Stars!$F$85</f>
        <v>120</v>
      </c>
      <c r="Q28" s="30">
        <f t="shared" si="8"/>
        <v>35</v>
      </c>
      <c r="R28" s="29" t="str">
        <f>Dallas_Stars!$AA$85</f>
        <v>W2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50</v>
      </c>
      <c r="C29" s="1">
        <f>Minnesota_Wild!$I$84</f>
        <v>29</v>
      </c>
      <c r="D29" s="1">
        <f>Minnesota_Wild!$J$84</f>
        <v>17</v>
      </c>
      <c r="E29" s="20">
        <f>Minnesota_Wild!$L$84</f>
        <v>4</v>
      </c>
      <c r="F29" s="30">
        <f t="shared" si="6"/>
        <v>62</v>
      </c>
      <c r="G29" s="20">
        <f>C29-(Minnesota_Wild!$K$84+I29)</f>
        <v>21</v>
      </c>
      <c r="H29" s="20">
        <f t="shared" si="7"/>
        <v>27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18-5-3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148</v>
      </c>
      <c r="P29" s="20">
        <f>Minnesota_Wild!$F$85</f>
        <v>145</v>
      </c>
      <c r="Q29" s="30">
        <f t="shared" si="8"/>
        <v>3</v>
      </c>
      <c r="R29" s="29" t="str">
        <f>Minnesota_Wild!$AA$85</f>
        <v>W1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48</v>
      </c>
      <c r="C30" s="1">
        <f>Nashville_Predators!$I$84</f>
        <v>18</v>
      </c>
      <c r="D30" s="1">
        <f>Nashville_Predators!$J$84</f>
        <v>23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6-15-4</v>
      </c>
      <c r="M30" s="1" t="str">
        <f>Nashville_Predators!$U$85</f>
        <v>7-6-2</v>
      </c>
      <c r="N30" s="1" t="str">
        <f>Nashville_Predators!$X$85</f>
        <v>14-14-3</v>
      </c>
      <c r="O30" s="31">
        <f>Nashville_Predators!$E$85</f>
        <v>130</v>
      </c>
      <c r="P30" s="20">
        <f>Nashville_Predators!$F$85</f>
        <v>154</v>
      </c>
      <c r="Q30" s="30">
        <f t="shared" si="8"/>
        <v>-24</v>
      </c>
      <c r="R30" s="29" t="str">
        <f>Nashville_Predators!$AA$85</f>
        <v>L1</v>
      </c>
      <c r="S30" s="28" t="str">
        <f>Nashville_Predators!$AD$85</f>
        <v>7-3-0</v>
      </c>
    </row>
    <row r="31" spans="1:19" x14ac:dyDescent="0.25">
      <c r="A31" s="32" t="s">
        <v>6</v>
      </c>
      <c r="B31" s="1">
        <f>St_Louis_Blues!$D$86</f>
        <v>50</v>
      </c>
      <c r="C31" s="1">
        <f>St_Louis_Blues!$I$84</f>
        <v>23</v>
      </c>
      <c r="D31" s="1">
        <f>St_Louis_Blues!$J$84</f>
        <v>23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11-12-1</v>
      </c>
      <c r="L31" s="1" t="str">
        <f>St_Louis_Blues!$R$85</f>
        <v>12-11-3</v>
      </c>
      <c r="M31" s="1" t="str">
        <f>St_Louis_Blues!$U$85</f>
        <v>3-7-1</v>
      </c>
      <c r="N31" s="1" t="str">
        <f>St_Louis_Blues!$X$85</f>
        <v>12-11-1</v>
      </c>
      <c r="O31" s="31">
        <f>St_Louis_Blues!$E$85</f>
        <v>140</v>
      </c>
      <c r="P31" s="20">
        <f>St_Louis_Blues!$F$85</f>
        <v>149</v>
      </c>
      <c r="Q31" s="30">
        <f t="shared" si="8"/>
        <v>-9</v>
      </c>
      <c r="R31" s="29" t="str">
        <f>St_Louis_Blues!$AA$85</f>
        <v>L2</v>
      </c>
      <c r="S31" s="28" t="str">
        <f>St_Louis_Blues!$AD$85</f>
        <v>4-6-0</v>
      </c>
    </row>
    <row r="32" spans="1:19" ht="15.75" thickBot="1" x14ac:dyDescent="0.3">
      <c r="A32" s="32" t="s">
        <v>0</v>
      </c>
      <c r="B32" s="1">
        <f>Winnipeg_Jets!$D$86</f>
        <v>51</v>
      </c>
      <c r="C32" s="1">
        <f>Winnipeg_Jets!$I$84</f>
        <v>34</v>
      </c>
      <c r="D32" s="1">
        <f>Winnipeg_Jets!$J$84</f>
        <v>14</v>
      </c>
      <c r="E32" s="20">
        <f>Winnipeg_Jets!$L$84</f>
        <v>3</v>
      </c>
      <c r="F32" s="23">
        <f t="shared" si="6"/>
        <v>71</v>
      </c>
      <c r="G32" s="20">
        <f>C32-(Winnipeg_Jets!$K$84+I32)</f>
        <v>29</v>
      </c>
      <c r="H32" s="20">
        <f t="shared" si="7"/>
        <v>34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14-9-0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180</v>
      </c>
      <c r="P32" s="20">
        <f>Winnipeg_Jets!$F$85</f>
        <v>124</v>
      </c>
      <c r="Q32" s="30">
        <f t="shared" si="8"/>
        <v>56</v>
      </c>
      <c r="R32" s="29" t="str">
        <f>Winnipeg_Jets!$AA$85</f>
        <v>W3</v>
      </c>
      <c r="S32" s="28" t="str">
        <f>Winnipeg_Jets!$AD$85</f>
        <v>7-2-1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49</v>
      </c>
      <c r="C35" s="1">
        <f>Anaheim_Ducks!$I$84</f>
        <v>20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46</v>
      </c>
      <c r="G35" s="20">
        <f>C35-(Anaheim_Ducks!$K$84+I35)</f>
        <v>12</v>
      </c>
      <c r="H35" s="20">
        <f t="shared" ref="H35:H42" si="10">C35-I35</f>
        <v>18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11-14-2</v>
      </c>
      <c r="O35" s="31">
        <f>Anaheim_Ducks!$E$85</f>
        <v>123</v>
      </c>
      <c r="P35" s="20">
        <f>Anaheim_Ducks!$F$85</f>
        <v>153</v>
      </c>
      <c r="Q35" s="30">
        <f t="shared" ref="Q35:Q42" si="11">O35-P35</f>
        <v>-30</v>
      </c>
      <c r="R35" s="29" t="str">
        <f>Anaheim_Ducks!$AA$85</f>
        <v>W2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48</v>
      </c>
      <c r="C36" s="1">
        <f>Calgary_Flames!$I$84</f>
        <v>24</v>
      </c>
      <c r="D36" s="1">
        <f>Calgary_Flames!$J$84</f>
        <v>17</v>
      </c>
      <c r="E36" s="20">
        <f>Calgary_Flames!$L$84</f>
        <v>7</v>
      </c>
      <c r="F36" s="30">
        <f t="shared" si="9"/>
        <v>55</v>
      </c>
      <c r="G36" s="20">
        <f>C36-(Calgary_Flames!$K$84+I36)</f>
        <v>15</v>
      </c>
      <c r="H36" s="20">
        <f t="shared" si="10"/>
        <v>21</v>
      </c>
      <c r="I36" s="20">
        <f>Calgary_Flames!$M$84</f>
        <v>3</v>
      </c>
      <c r="J36" s="20">
        <f>Calgary_Flames!$N$84</f>
        <v>1</v>
      </c>
      <c r="K36" s="29" t="str">
        <f>Calgary_Flames!$O$85</f>
        <v>15-6-3</v>
      </c>
      <c r="L36" s="1" t="str">
        <f>Calgary_Flames!$R$85</f>
        <v>9-11-4</v>
      </c>
      <c r="M36" s="1" t="str">
        <f>Calgary_Flames!$U$85</f>
        <v>7-4-1</v>
      </c>
      <c r="N36" s="1" t="str">
        <f>Calgary_Flames!$X$85</f>
        <v>15-12-2</v>
      </c>
      <c r="O36" s="31">
        <f>Calgary_Flames!$E$85</f>
        <v>132</v>
      </c>
      <c r="P36" s="20">
        <f>Calgary_Flames!$F$85</f>
        <v>143</v>
      </c>
      <c r="Q36" s="30">
        <f t="shared" si="11"/>
        <v>-11</v>
      </c>
      <c r="R36" s="29" t="str">
        <f>Calgary_Flames!$AA$85</f>
        <v>L1</v>
      </c>
      <c r="S36" s="28" t="str">
        <f>Calgary_Flames!$AD$85</f>
        <v>6-4-0</v>
      </c>
    </row>
    <row r="37" spans="1:19" x14ac:dyDescent="0.25">
      <c r="A37" s="32" t="s">
        <v>20</v>
      </c>
      <c r="B37" s="1">
        <f>Edmonton_Oilers!$D$86</f>
        <v>49</v>
      </c>
      <c r="C37" s="1">
        <f>Edmonton_Oilers!$I$84</f>
        <v>31</v>
      </c>
      <c r="D37" s="1">
        <f>Edmonton_Oilers!$J$84</f>
        <v>15</v>
      </c>
      <c r="E37" s="20">
        <f>Edmonton_Oilers!$L$84</f>
        <v>3</v>
      </c>
      <c r="F37" s="30">
        <f t="shared" si="9"/>
        <v>65</v>
      </c>
      <c r="G37" s="20">
        <f>C37-(Edmonton_Oilers!$K$84+I37)</f>
        <v>24</v>
      </c>
      <c r="H37" s="20">
        <f t="shared" si="10"/>
        <v>31</v>
      </c>
      <c r="I37" s="20">
        <f>Edmonton_Oilers!$M$84</f>
        <v>0</v>
      </c>
      <c r="J37" s="20">
        <f>Edmonton_Oilers!$N$84</f>
        <v>0</v>
      </c>
      <c r="K37" s="29" t="str">
        <f>Edmonton_Oilers!$O$85</f>
        <v>17-8-1</v>
      </c>
      <c r="L37" s="1" t="str">
        <f>Edmonton_Oilers!$R$85</f>
        <v>14-7-2</v>
      </c>
      <c r="M37" s="1" t="str">
        <f>Edmonton_Oilers!$U$85</f>
        <v>8-5-1</v>
      </c>
      <c r="N37" s="1" t="str">
        <f>Edmonton_Oilers!$X$85</f>
        <v>19-9-1</v>
      </c>
      <c r="O37" s="31">
        <f>Edmonton_Oilers!$E$85</f>
        <v>162</v>
      </c>
      <c r="P37" s="20">
        <f>Edmonton_Oilers!$F$85</f>
        <v>133</v>
      </c>
      <c r="Q37" s="30">
        <f t="shared" si="11"/>
        <v>29</v>
      </c>
      <c r="R37" s="29" t="str">
        <f>Edmonton_Oilers!$AA$85</f>
        <v>W2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46</v>
      </c>
      <c r="C38" s="1">
        <f>Los_Angeles_Kings!$I$84</f>
        <v>26</v>
      </c>
      <c r="D38" s="1">
        <f>Los_Angeles_Kings!$J$84</f>
        <v>14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11-11-5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133</v>
      </c>
      <c r="P38" s="20">
        <f>Los_Angeles_Kings!$F$85</f>
        <v>114</v>
      </c>
      <c r="Q38" s="30">
        <f t="shared" si="11"/>
        <v>19</v>
      </c>
      <c r="R38" s="29" t="str">
        <f>Los_Angeles_Kings!$AA$85</f>
        <v>L1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52</v>
      </c>
      <c r="C39" s="1">
        <f>San_Jose_Sharks!$I$84</f>
        <v>14</v>
      </c>
      <c r="D39" s="1">
        <f>San_Jose_Sharks!$J$84</f>
        <v>32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8-16-1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137</v>
      </c>
      <c r="P39" s="20">
        <f>San_Jose_Sharks!$F$85</f>
        <v>195</v>
      </c>
      <c r="Q39" s="30">
        <f t="shared" si="11"/>
        <v>-58</v>
      </c>
      <c r="R39" s="29" t="str">
        <f>San_Jose_Sharks!$AA$85</f>
        <v>L6</v>
      </c>
      <c r="S39" s="28" t="str">
        <f>San_Jose_Sharks!$AD$85</f>
        <v>1-9-0</v>
      </c>
    </row>
    <row r="40" spans="1:19" x14ac:dyDescent="0.25">
      <c r="A40" s="32" t="s">
        <v>7</v>
      </c>
      <c r="B40" s="1">
        <f>Seattle_Kraken!$D$86</f>
        <v>50</v>
      </c>
      <c r="C40" s="1">
        <f>Seattle_Kraken!$I$84</f>
        <v>22</v>
      </c>
      <c r="D40" s="1">
        <f>Seattle_Kraken!$J$84</f>
        <v>25</v>
      </c>
      <c r="E40" s="20">
        <f>Seattle_Kraken!$L$84</f>
        <v>3</v>
      </c>
      <c r="F40" s="30">
        <f t="shared" si="9"/>
        <v>47</v>
      </c>
      <c r="G40" s="20">
        <f>C40-(Seattle_Kraken!$K$84+I40)</f>
        <v>17</v>
      </c>
      <c r="H40" s="20">
        <f t="shared" si="10"/>
        <v>21</v>
      </c>
      <c r="I40" s="20">
        <f>Seattle_Kraken!$M$84</f>
        <v>1</v>
      </c>
      <c r="J40" s="20">
        <f>Seattle_Kraken!$N$84</f>
        <v>2</v>
      </c>
      <c r="K40" s="29" t="str">
        <f>Seattle_Kraken!$O$85</f>
        <v>12-11-3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147</v>
      </c>
      <c r="P40" s="20">
        <f>Seattle_Kraken!$F$85</f>
        <v>158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48</v>
      </c>
      <c r="C41" s="1">
        <f>Vancouver_Canucks!$I$84</f>
        <v>21</v>
      </c>
      <c r="D41" s="1">
        <f>Vancouver_Canucks!$J$84</f>
        <v>17</v>
      </c>
      <c r="E41" s="20">
        <f>Vancouver_Canucks!$L$84</f>
        <v>10</v>
      </c>
      <c r="F41" s="30">
        <f t="shared" si="9"/>
        <v>52</v>
      </c>
      <c r="G41" s="20">
        <f>C41-(Vancouver_Canucks!$K$84+I41)</f>
        <v>16</v>
      </c>
      <c r="H41" s="20">
        <f t="shared" si="10"/>
        <v>20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12-7-4</v>
      </c>
      <c r="M41" s="1" t="str">
        <f>Vancouver_Canucks!$U$85</f>
        <v>7-5-2</v>
      </c>
      <c r="N41" s="1" t="str">
        <f>Vancouver_Canucks!$X$85</f>
        <v>10-8-5</v>
      </c>
      <c r="O41" s="31">
        <f>Vancouver_Canucks!$E$85</f>
        <v>135</v>
      </c>
      <c r="P41" s="20">
        <f>Vancouver_Canucks!$F$85</f>
        <v>153</v>
      </c>
      <c r="Q41" s="30">
        <f t="shared" si="11"/>
        <v>-18</v>
      </c>
      <c r="R41" s="29" t="str">
        <f>Vancouver_Canucks!$AA$85</f>
        <v>W1</v>
      </c>
      <c r="S41" s="28" t="str">
        <f>Vancouver_Canucks!$AD$85</f>
        <v>3-5-2</v>
      </c>
    </row>
    <row r="42" spans="1:19" ht="15.75" thickBot="1" x14ac:dyDescent="0.3">
      <c r="A42" s="27" t="s">
        <v>2</v>
      </c>
      <c r="B42" s="26">
        <f>Vegas_Golden_Knights!$D$86</f>
        <v>50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4</v>
      </c>
      <c r="F42" s="23">
        <f t="shared" si="9"/>
        <v>66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19-6-1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24-6-3</v>
      </c>
      <c r="O42" s="25">
        <f>Vegas_Golden_Knights!$E$85</f>
        <v>171</v>
      </c>
      <c r="P42" s="24">
        <f>Vegas_Golden_Knights!$F$85</f>
        <v>139</v>
      </c>
      <c r="Q42" s="23">
        <f t="shared" si="11"/>
        <v>32</v>
      </c>
      <c r="R42" s="22" t="str">
        <f>Vegas_Golden_Knights!$AA$85</f>
        <v>W1</v>
      </c>
      <c r="S42" s="21" t="str">
        <f>Vegas_Golden_Knights!$AD$85</f>
        <v>3-6-1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123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11-14-2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20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139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9-13-3</v>
      </c>
      <c r="U85" s="1" t="str">
        <f>IF(U84="","0-0-0",CONCATENATE(U84,"-",V84,"-",W84))</f>
        <v>9-5-2</v>
      </c>
      <c r="X85" s="1" t="str">
        <f>IF(X84="","0-0-0",CONCATENATE(X84,"-",Y84,"-",Z84))</f>
        <v>14-13-3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9-14-2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17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132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15-6-3</v>
      </c>
      <c r="R85" s="1" t="str">
        <f>IF(R84="","0-0-0",CONCATENATE(R84,"-",S84,"-",T84))</f>
        <v>9-11-4</v>
      </c>
      <c r="U85" s="1" t="str">
        <f>IF(U84="","0-0-0",CONCATENATE(U84,"-",V84,"-",W84))</f>
        <v>7-4-1</v>
      </c>
      <c r="X85" s="1" t="str">
        <f>IF(X84="","0-0-0",CONCATENATE(X84,"-",Y84,"-",Z84))</f>
        <v>15-12-2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3</v>
      </c>
      <c r="U84" s="1">
        <f t="shared" si="76"/>
        <v>13</v>
      </c>
      <c r="V84" s="1">
        <f t="shared" si="76"/>
        <v>4</v>
      </c>
      <c r="W84" s="1">
        <f t="shared" si="76"/>
        <v>2</v>
      </c>
      <c r="X84" s="1">
        <f t="shared" si="76"/>
        <v>17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11-11-3</v>
      </c>
      <c r="U85" s="1" t="str">
        <f>IF(U84="","0-0-0",CONCATENATE(U84,"-",V84,"-",W84))</f>
        <v>13-4-2</v>
      </c>
      <c r="X85" s="1" t="str">
        <f>IF(X84="","0-0-0",CONCATENATE(X84,"-",Y84,"-",Z84))</f>
        <v>17-10-2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29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128</v>
      </c>
      <c r="F85" s="1">
        <f>SUM(F2:F83)</f>
        <v>170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5-15-3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168</v>
      </c>
      <c r="F85" s="1">
        <f>SUM(F2:F83)</f>
        <v>160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15-10-0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155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13-9-0</v>
      </c>
      <c r="U85" s="1" t="str">
        <f>IF(U84="","0-0-0",CONCATENATE(U84,"-",V84,"-",W84))</f>
        <v>12-4-1</v>
      </c>
      <c r="X85" s="1" t="str">
        <f>IF(X84="","0-0-0",CONCATENATE(X84,"-",Y84,"-",Z84))</f>
        <v>18-7-1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14-11-2</v>
      </c>
      <c r="R85" s="1" t="str">
        <f>IF(R84="","0-0-0",CONCATENATE(R84,"-",S84,"-",T84))</f>
        <v>9-10-3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19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17-8-1</v>
      </c>
      <c r="R85" s="1" t="str">
        <f>IF(R84="","0-0-0",CONCATENATE(R84,"-",S84,"-",T84))</f>
        <v>14-7-2</v>
      </c>
      <c r="U85" s="1" t="str">
        <f>IF(U84="","0-0-0",CONCATENATE(U84,"-",V84,"-",W84))</f>
        <v>8-5-1</v>
      </c>
      <c r="X85" s="1" t="str">
        <f>IF(X84="","0-0-0",CONCATENATE(X84,"-",Y84,"-",Z84))</f>
        <v>19-9-1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167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14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133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11-11-5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18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148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18-5-3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23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6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6-15-4</v>
      </c>
      <c r="U85" s="1" t="str">
        <f>IF(U84="","0-0-0",CONCATENATE(U84,"-",V84,"-",W84))</f>
        <v>7-6-2</v>
      </c>
      <c r="X85" s="1" t="str">
        <f>IF(X84="","0-0-0",CONCATENATE(X84,"-",Y84,"-",Z84))</f>
        <v>14-14-3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18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14-9-2</v>
      </c>
      <c r="U85" s="1" t="str">
        <f>IF(U84="","0-0-0",CONCATENATE(U84,"-",V84,"-",W84))</f>
        <v>8-5-3</v>
      </c>
      <c r="X85" s="1" t="str">
        <f>IF(X84="","0-0-0",CONCATENATE(X84,"-",Y84,"-",Z84))</f>
        <v>18-10-6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11-11-2</v>
      </c>
      <c r="R85" s="1" t="str">
        <f>IF(R84="","0-0-0",CONCATENATE(R84,"-",S84,"-",T84))</f>
        <v>10-9-5</v>
      </c>
      <c r="U85" s="1" t="str">
        <f>IF(U84="","0-0-0",CONCATENATE(U84,"-",V84,"-",W84))</f>
        <v>6-4-2</v>
      </c>
      <c r="X85" s="1" t="str">
        <f>IF(X84="","0-0-0",CONCATENATE(X84,"-",Y84,"-",Z84))</f>
        <v>13-13-3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12-10-2</v>
      </c>
      <c r="R85" s="1" t="str">
        <f>IF(R84="","0-0-0",CONCATENATE(R84,"-",S84,"-",T84))</f>
        <v>12-11-2</v>
      </c>
      <c r="U85" s="1" t="str">
        <f>IF(U84="","0-0-0",CONCATENATE(U84,"-",V84,"-",W84))</f>
        <v>6-7-0</v>
      </c>
      <c r="X85" s="1" t="str">
        <f>IF(X84="","0-0-0",CONCATENATE(X84,"-",Y84,"-",Z84))</f>
        <v>16-11-1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12-10-3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11-11-5</v>
      </c>
      <c r="U85" s="1" t="str">
        <f>IF(U84="","0-0-0",CONCATENATE(U84,"-",V84,"-",W84))</f>
        <v>5-7-1</v>
      </c>
      <c r="X85" s="1" t="str">
        <f>IF(X84="","0-0-0",CONCATENATE(X84,"-",Y84,"-",Z84))</f>
        <v>12-12-4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23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13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8-13-5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8-16-1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L6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25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23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140</v>
      </c>
      <c r="F85" s="1">
        <f>SUM(F2:F83)</f>
        <v>149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12-11-3</v>
      </c>
      <c r="U85" s="1" t="str">
        <f>IF(U84="","0-0-0",CONCATENATE(U84,"-",V84,"-",W84))</f>
        <v>3-7-1</v>
      </c>
      <c r="X85" s="1" t="str">
        <f>IF(X84="","0-0-0",CONCATENATE(X84,"-",Y84,"-",Z84))</f>
        <v>12-11-1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171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18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139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12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12-7-4</v>
      </c>
      <c r="U85" s="1" t="str">
        <f>IF(U84="","0-0-0",CONCATENATE(U84,"-",V84,"-",W84))</f>
        <v>7-5-2</v>
      </c>
      <c r="X85" s="1" t="str">
        <f>IF(X84="","0-0-0",CONCATENATE(X84,"-",Y84,"-",Z84))</f>
        <v>10-8-5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19-6-1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17</v>
      </c>
      <c r="S84" s="1">
        <f t="shared" si="76"/>
        <v>7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17-7-1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34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14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14-9-0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147</vt:i4>
      </vt:variant>
    </vt:vector>
  </HeadingPairs>
  <TitlesOfParts>
    <vt:vector size="14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2025-01-27T22:36:55Z</dcterms:modified>
</cp:coreProperties>
</file>