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AA5180C5-06FB-489F-87A5-3DD77B2BE56C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" sheetId="3" r:id="rId152"/>
    <sheet name="Anaheim_Ducks" sheetId="5" r:id="rId153"/>
    <sheet name="Arizona_Coyotes" sheetId="71" r:id="rId154"/>
    <sheet name="Boston_Bruins" sheetId="72" r:id="rId155"/>
    <sheet name="Buffalo_Sabres" sheetId="73" r:id="rId156"/>
    <sheet name="Calgary_Flames" sheetId="74" r:id="rId157"/>
    <sheet name="Carolina_Hurricanes" sheetId="75" r:id="rId158"/>
    <sheet name="Chicago_Blackhawks" sheetId="76" r:id="rId159"/>
    <sheet name="Colorado_Avalanche" sheetId="77" r:id="rId160"/>
    <sheet name="Columbus_Blue_Jackets" sheetId="78" r:id="rId161"/>
    <sheet name="Dallas_Stars" sheetId="79" r:id="rId162"/>
    <sheet name="Detroit_Red_Wings" sheetId="80" r:id="rId163"/>
    <sheet name="Edmonton_Oilers" sheetId="81" r:id="rId164"/>
    <sheet name="Florida_Panthers" sheetId="82" r:id="rId165"/>
    <sheet name="Los_Angeles_Kings" sheetId="83" r:id="rId166"/>
    <sheet name="Minnesota_Wild" sheetId="84" r:id="rId167"/>
    <sheet name="Montreal_Canadiens" sheetId="85" r:id="rId168"/>
    <sheet name="Nashville_Predators" sheetId="86" r:id="rId169"/>
    <sheet name="New_Jersey_Devils" sheetId="87" r:id="rId170"/>
    <sheet name="New_York_Islanders" sheetId="88" r:id="rId171"/>
    <sheet name="New_York_Rangers" sheetId="89" r:id="rId172"/>
    <sheet name="Ottawa_Senators" sheetId="90" r:id="rId173"/>
    <sheet name="Philadelphia_Flyers" sheetId="91" r:id="rId174"/>
    <sheet name="Pittsburgh_Penguins" sheetId="92" r:id="rId175"/>
    <sheet name="San_Jose_Sharks" sheetId="93" r:id="rId176"/>
    <sheet name="Seattle_Kraken" sheetId="94" r:id="rId177"/>
    <sheet name="St_Louis_Blues" sheetId="95" r:id="rId178"/>
    <sheet name="Tampa_Bay_Lightning" sheetId="96" r:id="rId179"/>
    <sheet name="Toronto_Maple_Leafs" sheetId="97" r:id="rId180"/>
    <sheet name="Vancouver_Canucks" sheetId="98" r:id="rId181"/>
    <sheet name="Vegas_Golden_Knights" sheetId="99" r:id="rId182"/>
    <sheet name="Washington_Capitals" sheetId="100" r:id="rId183"/>
    <sheet name="Winnipeg_Jets" sheetId="101" r:id="rId18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2" i="72"/>
  <c r="Z63" i="72" s="1"/>
  <c r="Z64" i="72" s="1"/>
  <c r="Z65" i="72" s="1"/>
  <c r="Z66" i="72" s="1"/>
  <c r="Z67" i="72" s="1"/>
  <c r="Z6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Y66" i="73"/>
  <c r="Y67" i="73" s="1"/>
  <c r="X66" i="73"/>
  <c r="X67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Y65" i="76"/>
  <c r="Y66" i="76" s="1"/>
  <c r="Y67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W66" i="77"/>
  <c r="W67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6" i="79"/>
  <c r="Z67" i="79" s="1"/>
  <c r="Z68" i="79" s="1"/>
  <c r="X66" i="79"/>
  <c r="X67" i="79" s="1"/>
  <c r="X68" i="79" s="1"/>
  <c r="W66" i="79"/>
  <c r="W67" i="79" s="1"/>
  <c r="W68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4" i="80"/>
  <c r="Z65" i="80" s="1"/>
  <c r="Z66" i="80" s="1"/>
  <c r="X64" i="80"/>
  <c r="X65" i="80" s="1"/>
  <c r="X66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Y66" i="82"/>
  <c r="Y67" i="82" s="1"/>
  <c r="W66" i="82"/>
  <c r="W67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4" i="83"/>
  <c r="Z6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1" i="84"/>
  <c r="Z62" i="84" s="1"/>
  <c r="Z63" i="84" s="1"/>
  <c r="Z64" i="84" s="1"/>
  <c r="Z65" i="84" s="1"/>
  <c r="Z66" i="84" s="1"/>
  <c r="Z67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Y65" i="85"/>
  <c r="Y66" i="85" s="1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6" i="86"/>
  <c r="Z67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5" i="87"/>
  <c r="Z66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W64" i="88"/>
  <c r="W65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W64" i="89"/>
  <c r="W65" i="89" s="1"/>
  <c r="W6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3" i="90"/>
  <c r="Z64" i="90" s="1"/>
  <c r="X63" i="90"/>
  <c r="X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3" i="92"/>
  <c r="Z64" i="92" s="1"/>
  <c r="Z65" i="92" s="1"/>
  <c r="Y63" i="92"/>
  <c r="Y64" i="92" s="1"/>
  <c r="Y65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W66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X61" i="99"/>
  <c r="X62" i="99" s="1"/>
  <c r="X63" i="99" s="1"/>
  <c r="X64" i="99" s="1"/>
  <c r="X65" i="99" s="1"/>
  <c r="X66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W63" i="100"/>
  <c r="W64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Y59" i="101"/>
  <c r="Y60" i="101" s="1"/>
  <c r="Y61" i="101" s="1"/>
  <c r="Y62" i="101" s="1"/>
  <c r="Y63" i="101" s="1"/>
  <c r="Y64" i="101" s="1"/>
  <c r="Y65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7" i="5" l="1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F76" i="78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F67" i="78" s="1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F66" i="83" s="1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D66" i="84" s="1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F67" i="95" s="1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C64" i="101"/>
  <c r="AC63" i="101"/>
  <c r="AD63" i="101" s="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B35" i="85" s="1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66" i="82" l="1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5" i="78" s="1"/>
  <c r="AF6" i="78" s="1"/>
  <c r="AF7" i="78" s="1"/>
  <c r="AF8" i="78" s="1"/>
  <c r="AF9" i="78" s="1"/>
  <c r="AF10" i="78" s="1"/>
  <c r="AF11" i="78" s="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5" i="71"/>
  <c r="P66" i="71" s="1"/>
  <c r="P67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1" i="74"/>
  <c r="P62" i="74" s="1"/>
  <c r="P63" i="74" s="1"/>
  <c r="P64" i="74" s="1"/>
  <c r="P65" i="74" s="1"/>
  <c r="P66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6" i="77"/>
  <c r="P67" i="77" s="1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3" i="81"/>
  <c r="P64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0" i="83"/>
  <c r="P61" i="83" s="1"/>
  <c r="P62" i="83" s="1"/>
  <c r="P63" i="83" s="1"/>
  <c r="P64" i="83" s="1"/>
  <c r="P65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5" i="84"/>
  <c r="P66" i="84" s="1"/>
  <c r="P67" i="84" s="1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3" i="90"/>
  <c r="P64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S63" i="100"/>
  <c r="S64" i="100" s="1"/>
  <c r="T62" i="100"/>
  <c r="T63" i="100" s="1"/>
  <c r="T64" i="100" s="1"/>
  <c r="R62" i="100"/>
  <c r="R63" i="100" s="1"/>
  <c r="R64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S65" i="71"/>
  <c r="S66" i="71" s="1"/>
  <c r="S67" i="71" s="1"/>
  <c r="T60" i="71"/>
  <c r="T61" i="71" s="1"/>
  <c r="T62" i="71" s="1"/>
  <c r="T63" i="71" s="1"/>
  <c r="T64" i="71" s="1"/>
  <c r="T65" i="71" s="1"/>
  <c r="T66" i="71" s="1"/>
  <c r="T67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S64" i="5"/>
  <c r="S65" i="5" s="1"/>
  <c r="S66" i="5" s="1"/>
  <c r="R64" i="5"/>
  <c r="R65" i="5" s="1"/>
  <c r="R66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Q64" i="83"/>
  <c r="Q65" i="83" s="1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1" i="73"/>
  <c r="J62" i="73" s="1"/>
  <c r="J63" i="73" s="1"/>
  <c r="J64" i="73" s="1"/>
  <c r="J65" i="73" s="1"/>
  <c r="J66" i="73" s="1"/>
  <c r="J67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1" i="74"/>
  <c r="J62" i="74" s="1"/>
  <c r="J63" i="74" s="1"/>
  <c r="J64" i="74" s="1"/>
  <c r="J65" i="74" s="1"/>
  <c r="J66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0" i="78"/>
  <c r="J61" i="78" s="1"/>
  <c r="J62" i="78" s="1"/>
  <c r="J63" i="78" s="1"/>
  <c r="J64" i="78" s="1"/>
  <c r="J65" i="78" s="1"/>
  <c r="J66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6" i="91"/>
  <c r="J67" i="91" s="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3" i="98"/>
  <c r="J64" i="98" s="1"/>
  <c r="J65" i="98" s="1"/>
  <c r="J66" i="98" s="1"/>
  <c r="J67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2" i="100"/>
  <c r="J63" i="100" s="1"/>
  <c r="J64" i="100" s="1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2" i="76"/>
  <c r="L63" i="76" s="1"/>
  <c r="L64" i="76" s="1"/>
  <c r="L65" i="76" s="1"/>
  <c r="L66" i="76" s="1"/>
  <c r="L67" i="76" s="1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5" i="84"/>
  <c r="L66" i="84" s="1"/>
  <c r="L67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5" i="85"/>
  <c r="L6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6" i="86"/>
  <c r="L67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4" i="88"/>
  <c r="L65" i="88" s="1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2" i="91"/>
  <c r="L63" i="91" s="1"/>
  <c r="L64" i="91" s="1"/>
  <c r="L65" i="91" s="1"/>
  <c r="L66" i="91" s="1"/>
  <c r="L67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58" i="92"/>
  <c r="L59" i="92" s="1"/>
  <c r="L60" i="92" s="1"/>
  <c r="L61" i="92" s="1"/>
  <c r="L62" i="92" s="1"/>
  <c r="L63" i="92" s="1"/>
  <c r="L64" i="92" s="1"/>
  <c r="L65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4" i="93"/>
  <c r="L65" i="93" s="1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7" i="72"/>
  <c r="N68" i="72" s="1"/>
  <c r="I67" i="72"/>
  <c r="I68" i="72" s="1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I61" i="73"/>
  <c r="I62" i="73" s="1"/>
  <c r="I63" i="73" s="1"/>
  <c r="I64" i="73" s="1"/>
  <c r="I65" i="73" s="1"/>
  <c r="I66" i="73" s="1"/>
  <c r="I67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K65" i="74"/>
  <c r="K66" i="74" s="1"/>
  <c r="K64" i="74"/>
  <c r="I64" i="74"/>
  <c r="I65" i="74" s="1"/>
  <c r="I6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4" i="75"/>
  <c r="N65" i="75" s="1"/>
  <c r="N66" i="75" s="1"/>
  <c r="K64" i="75"/>
  <c r="K65" i="75" s="1"/>
  <c r="K66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M66" i="77"/>
  <c r="M67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M65" i="78"/>
  <c r="M6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7" i="79"/>
  <c r="N68" i="79" s="1"/>
  <c r="I67" i="79"/>
  <c r="I68" i="79" s="1"/>
  <c r="N66" i="79"/>
  <c r="I66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N65" i="80"/>
  <c r="N64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K66" i="82"/>
  <c r="K67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K65" i="83"/>
  <c r="N64" i="83"/>
  <c r="N65" i="83" s="1"/>
  <c r="M64" i="83"/>
  <c r="M65" i="83" s="1"/>
  <c r="K64" i="83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K65" i="84"/>
  <c r="K66" i="84" s="1"/>
  <c r="K67" i="84" s="1"/>
  <c r="I61" i="84"/>
  <c r="I62" i="84" s="1"/>
  <c r="I63" i="84" s="1"/>
  <c r="I64" i="84" s="1"/>
  <c r="I65" i="84" s="1"/>
  <c r="I66" i="84" s="1"/>
  <c r="I67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K65" i="85"/>
  <c r="K66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6" i="86"/>
  <c r="N67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K2" i="86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5" i="87"/>
  <c r="N66" i="87" s="1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I65" i="88"/>
  <c r="I64" i="88"/>
  <c r="M60" i="88"/>
  <c r="M61" i="88" s="1"/>
  <c r="M62" i="88" s="1"/>
  <c r="M63" i="88" s="1"/>
  <c r="M64" i="88" s="1"/>
  <c r="M6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M66" i="89"/>
  <c r="M65" i="89"/>
  <c r="M64" i="89"/>
  <c r="K64" i="89"/>
  <c r="K65" i="89" s="1"/>
  <c r="K66" i="89" s="1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I64" i="90"/>
  <c r="I63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K66" i="91"/>
  <c r="K67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N64" i="93"/>
  <c r="I64" i="93"/>
  <c r="I65" i="93" s="1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M65" i="97"/>
  <c r="K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I66" i="99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K64" i="100"/>
  <c r="N63" i="100"/>
  <c r="N64" i="100" s="1"/>
  <c r="K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I63" i="101"/>
  <c r="I64" i="101" s="1"/>
  <c r="I65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M66" i="71"/>
  <c r="M67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M64" i="5"/>
  <c r="M65" i="5" s="1"/>
  <c r="M66" i="5" s="1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AA64" i="83"/>
  <c r="O64" i="83"/>
  <c r="O65" i="83" s="1"/>
  <c r="AA63" i="83"/>
  <c r="AA62" i="83"/>
  <c r="AA61" i="83"/>
  <c r="AA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19" i="76" l="1"/>
  <c r="AB37" i="98"/>
  <c r="AB66" i="7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AB81" i="91"/>
  <c r="AB67" i="7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66" i="80" s="1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B66" i="77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37" i="74"/>
  <c r="AB38" i="74" s="1"/>
  <c r="AB39" i="74" s="1"/>
  <c r="AB12" i="75"/>
  <c r="AB67" i="76"/>
  <c r="AB78" i="77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66" i="75"/>
  <c r="AB67" i="75"/>
  <c r="AB55" i="77"/>
  <c r="AB23" i="79"/>
  <c r="AB17" i="72"/>
  <c r="AA84" i="74"/>
  <c r="AB34" i="77"/>
  <c r="AB35" i="77" s="1"/>
  <c r="AB57" i="8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1" i="88" s="1"/>
  <c r="AB62" i="88" s="1"/>
  <c r="AB63" i="88" s="1"/>
  <c r="AB64" i="88" s="1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3" i="100" s="1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R84" i="80" l="1"/>
  <c r="R84" i="98"/>
  <c r="Q84" i="74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<sst xmlns="http://schemas.openxmlformats.org/spreadsheetml/2006/main" count="58764" uniqueCount="1627">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</sst>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60" sqref="B160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4B22DB1A-5F52-451E-9780-1BBB5B83471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62">
        <v>67</v>
      </c>
      <c r="C5" s="62">
        <v>38</v>
      </c>
      <c r="D5" s="62">
        <v>14</v>
      </c>
      <c r="E5" s="63">
        <v>15</v>
      </c>
      <c r="F5" s="37">
        <v>91</v>
      </c>
      <c r="G5" s="35">
        <v>30</v>
      </c>
      <c r="H5" s="63">
        <v>35</v>
      </c>
      <c r="I5" s="63">
        <v>3</v>
      </c>
      <c r="J5" s="37">
        <v>3</v>
      </c>
      <c r="K5" s="6" t="s">
        <v>1434</v>
      </c>
      <c r="L5" s="62" t="s">
        <v>1466</v>
      </c>
      <c r="M5" s="62" t="s">
        <v>908</v>
      </c>
      <c r="N5" s="62" t="s">
        <v>1555</v>
      </c>
      <c r="O5" s="35">
        <v>223</v>
      </c>
      <c r="P5" s="63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63">
        <v>8</v>
      </c>
      <c r="F6" s="37">
        <v>82</v>
      </c>
      <c r="G6" s="35">
        <v>25</v>
      </c>
      <c r="H6" s="63">
        <v>32</v>
      </c>
      <c r="I6" s="63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62">
        <v>64</v>
      </c>
      <c r="C18" s="62">
        <v>30</v>
      </c>
      <c r="D18" s="62">
        <v>25</v>
      </c>
      <c r="E18" s="63">
        <v>9</v>
      </c>
      <c r="F18" s="37">
        <v>69</v>
      </c>
      <c r="G18" s="63">
        <v>24</v>
      </c>
      <c r="H18" s="63">
        <v>27</v>
      </c>
      <c r="I18" s="63">
        <v>3</v>
      </c>
      <c r="J18" s="63">
        <v>4</v>
      </c>
      <c r="K18" s="6" t="s">
        <v>1484</v>
      </c>
      <c r="L18" s="62" t="s">
        <v>1169</v>
      </c>
      <c r="M18" s="62" t="s">
        <v>752</v>
      </c>
      <c r="N18" s="62" t="s">
        <v>1535</v>
      </c>
      <c r="O18" s="35">
        <v>172</v>
      </c>
      <c r="P18" s="63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62">
        <v>66</v>
      </c>
      <c r="C31" s="62">
        <v>26</v>
      </c>
      <c r="D31" s="62">
        <v>35</v>
      </c>
      <c r="E31" s="63">
        <v>5</v>
      </c>
      <c r="F31" s="37">
        <v>57</v>
      </c>
      <c r="G31" s="63">
        <v>21</v>
      </c>
      <c r="H31" s="63">
        <v>24</v>
      </c>
      <c r="I31" s="63">
        <v>2</v>
      </c>
      <c r="J31" s="63">
        <v>0</v>
      </c>
      <c r="K31" s="6" t="s">
        <v>1519</v>
      </c>
      <c r="L31" s="62" t="s">
        <v>1603</v>
      </c>
      <c r="M31" s="62" t="s">
        <v>992</v>
      </c>
      <c r="N31" s="62" t="s">
        <v>1604</v>
      </c>
      <c r="O31" s="35">
        <v>193</v>
      </c>
      <c r="P31" s="63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65</v>
      </c>
      <c r="C38" s="62">
        <v>35</v>
      </c>
      <c r="D38" s="62">
        <v>23</v>
      </c>
      <c r="E38" s="63">
        <v>7</v>
      </c>
      <c r="F38" s="37">
        <v>77</v>
      </c>
      <c r="G38" s="63">
        <v>27</v>
      </c>
      <c r="H38" s="63">
        <v>31</v>
      </c>
      <c r="I38" s="63">
        <v>4</v>
      </c>
      <c r="J38" s="63">
        <v>2</v>
      </c>
      <c r="K38" s="6" t="s">
        <v>1549</v>
      </c>
      <c r="L38" s="62" t="s">
        <v>1617</v>
      </c>
      <c r="M38" s="62" t="s">
        <v>461</v>
      </c>
      <c r="N38" s="62" t="s">
        <v>1618</v>
      </c>
      <c r="O38" s="35">
        <v>212</v>
      </c>
      <c r="P38" s="63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699E-0CC8-4724-AD15-7B63064FB883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62">
        <v>67</v>
      </c>
      <c r="C5" s="62">
        <v>38</v>
      </c>
      <c r="D5" s="62">
        <v>14</v>
      </c>
      <c r="E5" s="63">
        <v>15</v>
      </c>
      <c r="F5" s="37">
        <v>91</v>
      </c>
      <c r="G5" s="35">
        <v>30</v>
      </c>
      <c r="H5" s="63">
        <v>35</v>
      </c>
      <c r="I5" s="63">
        <v>3</v>
      </c>
      <c r="J5" s="37">
        <v>3</v>
      </c>
      <c r="K5" s="6" t="s">
        <v>1434</v>
      </c>
      <c r="L5" s="62" t="s">
        <v>1466</v>
      </c>
      <c r="M5" s="62" t="s">
        <v>908</v>
      </c>
      <c r="N5" s="62" t="s">
        <v>1555</v>
      </c>
      <c r="O5" s="35">
        <v>223</v>
      </c>
      <c r="P5" s="63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63">
        <v>8</v>
      </c>
      <c r="F6" s="37">
        <v>82</v>
      </c>
      <c r="G6" s="35">
        <v>25</v>
      </c>
      <c r="H6" s="63">
        <v>32</v>
      </c>
      <c r="I6" s="63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62">
        <v>64</v>
      </c>
      <c r="C18" s="62">
        <v>30</v>
      </c>
      <c r="D18" s="62">
        <v>25</v>
      </c>
      <c r="E18" s="63">
        <v>9</v>
      </c>
      <c r="F18" s="37">
        <v>69</v>
      </c>
      <c r="G18" s="63">
        <v>24</v>
      </c>
      <c r="H18" s="63">
        <v>27</v>
      </c>
      <c r="I18" s="63">
        <v>3</v>
      </c>
      <c r="J18" s="63">
        <v>4</v>
      </c>
      <c r="K18" s="6" t="s">
        <v>1484</v>
      </c>
      <c r="L18" s="62" t="s">
        <v>1169</v>
      </c>
      <c r="M18" s="62" t="s">
        <v>752</v>
      </c>
      <c r="N18" s="62" t="s">
        <v>1535</v>
      </c>
      <c r="O18" s="35">
        <v>172</v>
      </c>
      <c r="P18" s="63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62">
        <v>66</v>
      </c>
      <c r="C31" s="62">
        <v>26</v>
      </c>
      <c r="D31" s="62">
        <v>35</v>
      </c>
      <c r="E31" s="63">
        <v>5</v>
      </c>
      <c r="F31" s="37">
        <v>57</v>
      </c>
      <c r="G31" s="63">
        <v>21</v>
      </c>
      <c r="H31" s="63">
        <v>24</v>
      </c>
      <c r="I31" s="63">
        <v>2</v>
      </c>
      <c r="J31" s="63">
        <v>0</v>
      </c>
      <c r="K31" s="6" t="s">
        <v>1519</v>
      </c>
      <c r="L31" s="62" t="s">
        <v>1603</v>
      </c>
      <c r="M31" s="62" t="s">
        <v>992</v>
      </c>
      <c r="N31" s="62" t="s">
        <v>1604</v>
      </c>
      <c r="O31" s="35">
        <v>193</v>
      </c>
      <c r="P31" s="63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65</v>
      </c>
      <c r="C38" s="62">
        <v>35</v>
      </c>
      <c r="D38" s="62">
        <v>23</v>
      </c>
      <c r="E38" s="63">
        <v>7</v>
      </c>
      <c r="F38" s="37">
        <v>77</v>
      </c>
      <c r="G38" s="63">
        <v>27</v>
      </c>
      <c r="H38" s="63">
        <v>31</v>
      </c>
      <c r="I38" s="63">
        <v>4</v>
      </c>
      <c r="J38" s="63">
        <v>2</v>
      </c>
      <c r="K38" s="6" t="s">
        <v>1549</v>
      </c>
      <c r="L38" s="62" t="s">
        <v>1617</v>
      </c>
      <c r="M38" s="62" t="s">
        <v>461</v>
      </c>
      <c r="N38" s="62" t="s">
        <v>1618</v>
      </c>
      <c r="O38" s="35">
        <v>212</v>
      </c>
      <c r="P38" s="63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5058CC-F90E-4C05-9E1F-990F5011AF31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67</v>
      </c>
      <c r="C4" s="4">
        <f>Boston_Bruins!$I$84</f>
        <v>38</v>
      </c>
      <c r="D4" s="4">
        <f>Boston_Bruins!$J$84</f>
        <v>14</v>
      </c>
      <c r="E4" s="33">
        <f>Boston_Bruins!$L$84</f>
        <v>15</v>
      </c>
      <c r="F4" s="34">
        <f>(C4*2)+E4</f>
        <v>91</v>
      </c>
      <c r="G4" s="32">
        <f>C4-(Boston_Bruins!$K$84+I4)</f>
        <v>30</v>
      </c>
      <c r="H4" s="33">
        <f>C4-I4</f>
        <v>35</v>
      </c>
      <c r="I4" s="33">
        <f>Boston_Bruins!$M$84</f>
        <v>3</v>
      </c>
      <c r="J4" s="34">
        <f>Boston_Bruins!$N$84</f>
        <v>3</v>
      </c>
      <c r="K4" s="3" t="str">
        <f>Boston_Bruins!$O$85</f>
        <v>21-8-6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22-9-5</v>
      </c>
      <c r="O4" s="32">
        <f>Boston_Bruins!$E$85</f>
        <v>223</v>
      </c>
      <c r="P4" s="33">
        <f>Boston_Bruins!$F$85</f>
        <v>184</v>
      </c>
      <c r="Q4" s="34">
        <f t="shared" ref="Q4:Q11" si="0">O4-P4</f>
        <v>39</v>
      </c>
      <c r="R4" s="3" t="str">
        <f>Boston_Bruins!$AA$85</f>
        <v>L1</v>
      </c>
      <c r="S4" s="5" t="str">
        <f>Boston_Bruins!$AD$85</f>
        <v>4-2-4</v>
      </c>
    </row>
    <row r="5" spans="1:20" x14ac:dyDescent="0.25">
      <c r="A5" s="12" t="s">
        <v>57</v>
      </c>
      <c r="B5" s="1">
        <f>Buffalo_Sabres!$C$86</f>
        <v>66</v>
      </c>
      <c r="C5" s="1">
        <f>Buffalo_Sabres!$I$84</f>
        <v>31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67</v>
      </c>
      <c r="G5" s="35">
        <f>C5-(Buffalo_Sabres!$K$84+I5)</f>
        <v>25</v>
      </c>
      <c r="H5" s="36">
        <f t="shared" ref="H5:H11" si="2">C5-I5</f>
        <v>29</v>
      </c>
      <c r="I5" s="36">
        <f>Buffalo_Sabres!$M$84</f>
        <v>2</v>
      </c>
      <c r="J5" s="37">
        <f>Buffalo_Sabres!$N$84</f>
        <v>1</v>
      </c>
      <c r="K5" s="6" t="str">
        <f>Buffalo_Sabres!$O$85</f>
        <v>16-17-1</v>
      </c>
      <c r="L5" s="1" t="str">
        <f>Buffalo_Sabres!$R$85</f>
        <v>15-13-4</v>
      </c>
      <c r="M5" s="1" t="str">
        <f>Buffalo_Sabres!$U$85</f>
        <v>10-8-2</v>
      </c>
      <c r="N5" s="1" t="str">
        <f>Buffalo_Sabres!$X$85</f>
        <v>18-16-5</v>
      </c>
      <c r="O5" s="35">
        <f>Buffalo_Sabres!$E$85</f>
        <v>196</v>
      </c>
      <c r="P5" s="36">
        <f>Buffalo_Sabres!$F$85</f>
        <v>198</v>
      </c>
      <c r="Q5" s="37">
        <f t="shared" si="0"/>
        <v>-2</v>
      </c>
      <c r="R5" s="6" t="str">
        <f>Buffalo_Sabres!$AA$85</f>
        <v>W2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65</v>
      </c>
      <c r="C6" s="1">
        <f>Detroit_Red_Wings!$I$84</f>
        <v>33</v>
      </c>
      <c r="D6" s="1">
        <f>Detroit_Red_Wings!$J$84</f>
        <v>26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15-16-1</v>
      </c>
      <c r="M6" s="1" t="str">
        <f>Detroit_Red_Wings!$U$85</f>
        <v>8-7-3</v>
      </c>
      <c r="N6" s="1" t="str">
        <f>Detroit_Red_Wings!$X$85</f>
        <v>17-15-3</v>
      </c>
      <c r="O6" s="35">
        <f>Detroit_Red_Wings!$E$85</f>
        <v>224</v>
      </c>
      <c r="P6" s="36">
        <f>Detroit_Red_Wings!$F$85</f>
        <v>218</v>
      </c>
      <c r="Q6" s="37">
        <f t="shared" si="0"/>
        <v>6</v>
      </c>
      <c r="R6" s="6" t="str">
        <f>Detroit_Red_Wings!$AA$85</f>
        <v>L6</v>
      </c>
      <c r="S6" s="7" t="str">
        <f>Detroit_Red_Wings!$AD$85</f>
        <v>4-6-0</v>
      </c>
    </row>
    <row r="7" spans="1:20" x14ac:dyDescent="0.25">
      <c r="A7" s="12" t="s">
        <v>52</v>
      </c>
      <c r="B7" s="1">
        <f>Florida_Panthers!$C$86</f>
        <v>66</v>
      </c>
      <c r="C7" s="1">
        <f>Florida_Panthers!$I$84</f>
        <v>45</v>
      </c>
      <c r="D7" s="1">
        <f>Florida_Panthers!$J$84</f>
        <v>17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24-8-2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221</v>
      </c>
      <c r="P7" s="36">
        <f>Florida_Panthers!$F$85</f>
        <v>156</v>
      </c>
      <c r="Q7" s="37">
        <f t="shared" si="0"/>
        <v>65</v>
      </c>
      <c r="R7" s="6" t="str">
        <f>Florida_Panthers!$AA$85</f>
        <v>W2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65</v>
      </c>
      <c r="C8" s="1">
        <f>Montreal_Canadiens!$I$84</f>
        <v>25</v>
      </c>
      <c r="D8" s="1">
        <f>Montreal_Canadiens!$J$84</f>
        <v>30</v>
      </c>
      <c r="E8" s="36">
        <f>Montreal_Canadiens!$L$84</f>
        <v>10</v>
      </c>
      <c r="F8" s="37">
        <f t="shared" si="1"/>
        <v>60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13-17-3</v>
      </c>
      <c r="L8" s="1" t="str">
        <f>Montreal_Canadiens!$R$85</f>
        <v>12-13-7</v>
      </c>
      <c r="M8" s="1" t="str">
        <f>Montreal_Canadiens!$U$85</f>
        <v>4-11-4</v>
      </c>
      <c r="N8" s="1" t="str">
        <f>Montreal_Canadiens!$X$85</f>
        <v>13-18-7</v>
      </c>
      <c r="O8" s="35">
        <f>Montreal_Canadiens!$E$85</f>
        <v>183</v>
      </c>
      <c r="P8" s="36">
        <f>Montreal_Canadiens!$F$85</f>
        <v>229</v>
      </c>
      <c r="Q8" s="37">
        <f t="shared" si="0"/>
        <v>-46</v>
      </c>
      <c r="R8" s="6" t="str">
        <f>Montreal_Canadiens!$AA$85</f>
        <v>W1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63</v>
      </c>
      <c r="C9" s="1">
        <f>Ottawa_Senators!$I$84</f>
        <v>26</v>
      </c>
      <c r="D9" s="1">
        <f>Ottawa_Senators!$J$84</f>
        <v>33</v>
      </c>
      <c r="E9" s="36">
        <f>Ottawa_Senators!$L$84</f>
        <v>4</v>
      </c>
      <c r="F9" s="37">
        <f t="shared" si="1"/>
        <v>56</v>
      </c>
      <c r="G9" s="35">
        <f>C9-(Ottawa_Senators!$K$84+I9)</f>
        <v>19</v>
      </c>
      <c r="H9" s="36">
        <f t="shared" si="2"/>
        <v>24</v>
      </c>
      <c r="I9" s="36">
        <f>Ottawa_Senators!$M$84</f>
        <v>2</v>
      </c>
      <c r="J9" s="37">
        <f>Ottawa_Senators!$N$84</f>
        <v>0</v>
      </c>
      <c r="K9" s="6" t="str">
        <f>Ottawa_Senators!$O$85</f>
        <v>18-14-2</v>
      </c>
      <c r="L9" s="1" t="str">
        <f>Ottawa_Senators!$R$85</f>
        <v>8-19-2</v>
      </c>
      <c r="M9" s="1" t="str">
        <f>Ottawa_Senators!$U$85</f>
        <v>11-6-2</v>
      </c>
      <c r="N9" s="1" t="str">
        <f>Ottawa_Senators!$X$85</f>
        <v>19-15-2</v>
      </c>
      <c r="O9" s="35">
        <f>Ottawa_Senators!$E$85</f>
        <v>202</v>
      </c>
      <c r="P9" s="36">
        <f>Ottawa_Senators!$F$85</f>
        <v>221</v>
      </c>
      <c r="Q9" s="37">
        <f t="shared" si="0"/>
        <v>-19</v>
      </c>
      <c r="R9" s="6" t="str">
        <f>Ottawa_Senators!$AA$85</f>
        <v>W1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65</v>
      </c>
      <c r="C10" s="1">
        <f>Tampa_Bay_Lightning!$I$84</f>
        <v>34</v>
      </c>
      <c r="D10" s="1">
        <f>Tampa_Bay_Lightning!$J$84</f>
        <v>25</v>
      </c>
      <c r="E10" s="36">
        <f>Tampa_Bay_Lightning!$L$84</f>
        <v>6</v>
      </c>
      <c r="F10" s="37">
        <f t="shared" si="1"/>
        <v>74</v>
      </c>
      <c r="G10" s="35">
        <f>C10-(Tampa_Bay_Lightning!$K$84+I10)</f>
        <v>27</v>
      </c>
      <c r="H10" s="36">
        <f t="shared" si="2"/>
        <v>31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20-9-4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18-15-4</v>
      </c>
      <c r="O10" s="35">
        <f>Tampa_Bay_Lightning!$E$85</f>
        <v>224</v>
      </c>
      <c r="P10" s="36">
        <f>Tampa_Bay_Lightning!$F$85</f>
        <v>219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64</v>
      </c>
      <c r="C11" s="1">
        <f>Toronto_Maple_Leafs!$I$84</f>
        <v>37</v>
      </c>
      <c r="D11" s="1">
        <f>Toronto_Maple_Leafs!$J$84</f>
        <v>19</v>
      </c>
      <c r="E11" s="39">
        <f>Toronto_Maple_Leafs!$L$84</f>
        <v>8</v>
      </c>
      <c r="F11" s="40">
        <f t="shared" si="1"/>
        <v>82</v>
      </c>
      <c r="G11" s="38">
        <f>C11-(Toronto_Maple_Leafs!$K$84+I11)</f>
        <v>25</v>
      </c>
      <c r="H11" s="39">
        <f t="shared" si="2"/>
        <v>32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19-6-6</v>
      </c>
      <c r="M11" s="1" t="str">
        <f>Toronto_Maple_Leafs!$U$85</f>
        <v>8-9-2</v>
      </c>
      <c r="N11" s="1" t="str">
        <f>Toronto_Maple_Leafs!$X$85</f>
        <v>14-13-6</v>
      </c>
      <c r="O11" s="35">
        <f>Toronto_Maple_Leafs!$E$85</f>
        <v>231</v>
      </c>
      <c r="P11" s="36">
        <f>Toronto_Maple_Leafs!$F$85</f>
        <v>201</v>
      </c>
      <c r="Q11" s="37">
        <f t="shared" si="0"/>
        <v>30</v>
      </c>
      <c r="R11" s="6" t="str">
        <f>Toronto_Maple_Leafs!$AA$85</f>
        <v>W1</v>
      </c>
      <c r="S11" s="7" t="str">
        <f>Toronto_Maple_Leafs!$AD$85</f>
        <v>7-3-0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65</v>
      </c>
      <c r="C14" s="1">
        <f>Carolina_Hurricanes!$I$84</f>
        <v>39</v>
      </c>
      <c r="D14" s="1">
        <f>Carolina_Hurricanes!$J$84</f>
        <v>20</v>
      </c>
      <c r="E14" s="36">
        <f>Carolina_Hurricanes!$L$84</f>
        <v>6</v>
      </c>
      <c r="F14" s="34">
        <f>(C14*2)+E14</f>
        <v>84</v>
      </c>
      <c r="G14" s="36">
        <f>C14-(Carolina_Hurricanes!$K$84+I14)</f>
        <v>33</v>
      </c>
      <c r="H14" s="36">
        <f>C14-I14</f>
        <v>38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21-9-4</v>
      </c>
      <c r="L14" s="1" t="str">
        <f>Carolina_Hurricanes!$R$85</f>
        <v>18-11-2</v>
      </c>
      <c r="M14" s="1" t="str">
        <f>Carolina_Hurricanes!$U$85</f>
        <v>12-4-3</v>
      </c>
      <c r="N14" s="1" t="str">
        <f>Carolina_Hurricanes!$X$85</f>
        <v>24-7-4</v>
      </c>
      <c r="O14" s="35">
        <f>Carolina_Hurricanes!$E$85</f>
        <v>216</v>
      </c>
      <c r="P14" s="36">
        <f>Carolina_Hurricanes!$F$85</f>
        <v>178</v>
      </c>
      <c r="Q14" s="37">
        <f t="shared" ref="Q14:Q21" si="3">O14-P14</f>
        <v>38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65</v>
      </c>
      <c r="C15" s="1">
        <f>Columbus_Blue_Jackets!$I$84</f>
        <v>22</v>
      </c>
      <c r="D15" s="1">
        <f>Columbus_Blue_Jackets!$J$84</f>
        <v>33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12-17-4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10-24-6</v>
      </c>
      <c r="O15" s="35">
        <f>Columbus_Blue_Jackets!$E$85</f>
        <v>192</v>
      </c>
      <c r="P15" s="36">
        <f>Columbus_Blue_Jackets!$F$85</f>
        <v>235</v>
      </c>
      <c r="Q15" s="37">
        <f t="shared" si="3"/>
        <v>-43</v>
      </c>
      <c r="R15" s="6" t="str">
        <f>Columbus_Blue_Jackets!$AA$85</f>
        <v>L2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65</v>
      </c>
      <c r="C16" s="1">
        <f>New_Jersey_Devils!$I$84</f>
        <v>31</v>
      </c>
      <c r="D16" s="1">
        <f>New_Jersey_Devils!$J$84</f>
        <v>30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16-13-2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212</v>
      </c>
      <c r="P16" s="36">
        <f>New_Jersey_Devils!$F$85</f>
        <v>227</v>
      </c>
      <c r="Q16" s="37">
        <f t="shared" si="3"/>
        <v>-15</v>
      </c>
      <c r="R16" s="6" t="str">
        <f>New_Jersey_Devils!$AA$85</f>
        <v>L2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64</v>
      </c>
      <c r="C17" s="1">
        <f>New_York_Islanders!$I$84</f>
        <v>29</v>
      </c>
      <c r="D17" s="1">
        <f>New_York_Islanders!$J$84</f>
        <v>21</v>
      </c>
      <c r="E17" s="36">
        <f>New_York_Islanders!$L$84</f>
        <v>14</v>
      </c>
      <c r="F17" s="37">
        <f t="shared" si="4"/>
        <v>72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14-13-5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197</v>
      </c>
      <c r="P17" s="36">
        <f>New_York_Islanders!$F$85</f>
        <v>209</v>
      </c>
      <c r="Q17" s="37">
        <f t="shared" si="3"/>
        <v>-12</v>
      </c>
      <c r="R17" s="6" t="str">
        <f>New_York_Islanders!$AA$85</f>
        <v>L1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65</v>
      </c>
      <c r="C18" s="1">
        <f>New_York_Rangers!$I$84</f>
        <v>43</v>
      </c>
      <c r="D18" s="1">
        <f>New_York_Rangers!$J$84</f>
        <v>18</v>
      </c>
      <c r="E18" s="36">
        <f>New_York_Rangers!$L$84</f>
        <v>4</v>
      </c>
      <c r="F18" s="37">
        <f t="shared" si="4"/>
        <v>90</v>
      </c>
      <c r="G18" s="36">
        <f>C18-(New_York_Rangers!$K$84+I18)</f>
        <v>35</v>
      </c>
      <c r="H18" s="36">
        <f t="shared" si="5"/>
        <v>42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23-8-0</v>
      </c>
      <c r="L18" s="1" t="str">
        <f>New_York_Rangers!$R$85</f>
        <v>20-10-4</v>
      </c>
      <c r="M18" s="1" t="str">
        <f>New_York_Rangers!$U$85</f>
        <v>13-5-0</v>
      </c>
      <c r="N18" s="1" t="str">
        <f>New_York_Rangers!$X$85</f>
        <v>24-10-2</v>
      </c>
      <c r="O18" s="35">
        <f>New_York_Rangers!$E$85</f>
        <v>214</v>
      </c>
      <c r="P18" s="36">
        <f>New_York_Rangers!$F$85</f>
        <v>173</v>
      </c>
      <c r="Q18" s="37">
        <f t="shared" si="3"/>
        <v>41</v>
      </c>
      <c r="R18" s="6" t="str">
        <f>New_York_Rangers!$AA$85</f>
        <v>W3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66</v>
      </c>
      <c r="C19" s="1">
        <f>Philadelphia_Flyers!$I$84</f>
        <v>34</v>
      </c>
      <c r="D19" s="1">
        <f>Philadelphia_Flyers!$J$84</f>
        <v>24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17-13-3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15-16-4</v>
      </c>
      <c r="O19" s="35">
        <f>Philadelphia_Flyers!$E$85</f>
        <v>195</v>
      </c>
      <c r="P19" s="36">
        <f>Philadelphia_Flyers!$F$85</f>
        <v>196</v>
      </c>
      <c r="Q19" s="37">
        <f t="shared" si="3"/>
        <v>-1</v>
      </c>
      <c r="R19" s="6" t="str">
        <f>Philadelphia_Flyers!$AA$85</f>
        <v>W1</v>
      </c>
      <c r="S19" s="7" t="str">
        <f>Philadelphia_Flyers!$AD$85</f>
        <v>5-4-1</v>
      </c>
    </row>
    <row r="20" spans="1:19" x14ac:dyDescent="0.25">
      <c r="A20" s="12" t="s">
        <v>66</v>
      </c>
      <c r="B20" s="1">
        <f>Pittsburgh_Penguins!$C$86</f>
        <v>64</v>
      </c>
      <c r="C20" s="1">
        <f>Pittsburgh_Penguins!$I$84</f>
        <v>28</v>
      </c>
      <c r="D20" s="1">
        <f>Pittsburgh_Penguins!$J$84</f>
        <v>27</v>
      </c>
      <c r="E20" s="36">
        <f>Pittsburgh_Penguins!$L$84</f>
        <v>9</v>
      </c>
      <c r="F20" s="37">
        <f t="shared" si="4"/>
        <v>65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16-12-4</v>
      </c>
      <c r="L20" s="1" t="str">
        <f>Pittsburgh_Penguins!$R$85</f>
        <v>12-15-5</v>
      </c>
      <c r="M20" s="1" t="str">
        <f>Pittsburgh_Penguins!$U$85</f>
        <v>8-5-4</v>
      </c>
      <c r="N20" s="1" t="str">
        <f>Pittsburgh_Penguins!$X$85</f>
        <v>15-14-7</v>
      </c>
      <c r="O20" s="35">
        <f>Pittsburgh_Penguins!$E$85</f>
        <v>181</v>
      </c>
      <c r="P20" s="36">
        <f>Pittsburgh_Penguins!$F$85</f>
        <v>186</v>
      </c>
      <c r="Q20" s="37">
        <f t="shared" si="3"/>
        <v>-5</v>
      </c>
      <c r="R20" s="6" t="str">
        <f>Pittsburgh_Penguins!$AA$85</f>
        <v>L4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64</v>
      </c>
      <c r="C21" s="9">
        <f>Washington_Capitals!$I$84</f>
        <v>30</v>
      </c>
      <c r="D21" s="9">
        <f>Washington_Capitals!$J$84</f>
        <v>25</v>
      </c>
      <c r="E21" s="39">
        <f>Washington_Capitals!$L$84</f>
        <v>9</v>
      </c>
      <c r="F21" s="40">
        <f t="shared" si="4"/>
        <v>69</v>
      </c>
      <c r="G21" s="39">
        <f>C21-(Washington_Capitals!$K$84+I21)</f>
        <v>24</v>
      </c>
      <c r="H21" s="39">
        <f t="shared" si="5"/>
        <v>27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13-15-4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172</v>
      </c>
      <c r="P21" s="39">
        <f>Washington_Capitals!$F$85</f>
        <v>204</v>
      </c>
      <c r="Q21" s="40">
        <f t="shared" si="3"/>
        <v>-32</v>
      </c>
      <c r="R21" s="8" t="str">
        <f>Washington_Capitals!$AA$85</f>
        <v>L2</v>
      </c>
      <c r="S21" s="10" t="str">
        <f>Washington_Capitals!$AD$85</f>
        <v>5-4-1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66</v>
      </c>
      <c r="C25" s="4">
        <f>Arizona_Coyotes!$I$84</f>
        <v>26</v>
      </c>
      <c r="D25" s="4">
        <f>Arizona_Coyotes!$J$84</f>
        <v>35</v>
      </c>
      <c r="E25" s="33">
        <f>Arizona_Coyotes!$L$84</f>
        <v>5</v>
      </c>
      <c r="F25" s="34">
        <f>(C25*2)+E25</f>
        <v>57</v>
      </c>
      <c r="G25" s="33">
        <f>C25-(Arizona_Coyotes!$K$84+I25)</f>
        <v>21</v>
      </c>
      <c r="H25" s="33">
        <f>C25-I25</f>
        <v>24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10-19-5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193</v>
      </c>
      <c r="P25" s="33">
        <f>Arizona_Coyotes!$F$85</f>
        <v>222</v>
      </c>
      <c r="Q25" s="34">
        <f t="shared" ref="Q25:Q32" si="6">O25-P25</f>
        <v>-29</v>
      </c>
      <c r="R25" s="3" t="str">
        <f>Arizona_Coyotes!$AA$85</f>
        <v>L2</v>
      </c>
      <c r="S25" s="5" t="str">
        <f>Arizona_Coyotes!$AD$85</f>
        <v>3-6-1</v>
      </c>
    </row>
    <row r="26" spans="1:19" x14ac:dyDescent="0.25">
      <c r="A26" s="12" t="s">
        <v>75</v>
      </c>
      <c r="B26" s="1">
        <f>Chicago_Blackhawks!$C$86</f>
        <v>66</v>
      </c>
      <c r="C26" s="1">
        <f>Chicago_Blackhawks!$I$84</f>
        <v>18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41</v>
      </c>
      <c r="G26" s="36">
        <f>C26-(Chicago_Blackhawks!$K$84+I26)</f>
        <v>13</v>
      </c>
      <c r="H26" s="36">
        <f t="shared" ref="H26:H32" si="8">C26-I26</f>
        <v>17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13-17-4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11-24-3</v>
      </c>
      <c r="O26" s="35">
        <f>Chicago_Blackhawks!$E$85</f>
        <v>145</v>
      </c>
      <c r="P26" s="36">
        <f>Chicago_Blackhawks!$F$85</f>
        <v>235</v>
      </c>
      <c r="Q26" s="37">
        <f t="shared" si="6"/>
        <v>-90</v>
      </c>
      <c r="R26" s="6" t="str">
        <f>Chicago_Blackhawks!$AA$85</f>
        <v>W2</v>
      </c>
      <c r="S26" s="7" t="str">
        <f>Chicago_Blackhawks!$AD$85</f>
        <v>3-5-2</v>
      </c>
    </row>
    <row r="27" spans="1:19" x14ac:dyDescent="0.25">
      <c r="A27" s="12" t="s">
        <v>69</v>
      </c>
      <c r="B27" s="1">
        <f>Colorado_Avalanche!$C$86</f>
        <v>67</v>
      </c>
      <c r="C27" s="1">
        <f>Colorado_Avalanche!$I$84</f>
        <v>42</v>
      </c>
      <c r="D27" s="1">
        <f>Colorado_Avalanche!$J$84</f>
        <v>20</v>
      </c>
      <c r="E27" s="36">
        <f>Colorado_Avalanche!$L$84</f>
        <v>5</v>
      </c>
      <c r="F27" s="37">
        <f t="shared" si="7"/>
        <v>89</v>
      </c>
      <c r="G27" s="36">
        <f>C27-(Colorado_Avalanche!$K$84+I27)</f>
        <v>36</v>
      </c>
      <c r="H27" s="36">
        <f t="shared" si="8"/>
        <v>40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16-14-5</v>
      </c>
      <c r="M27" s="1" t="str">
        <f>Colorado_Avalanche!$U$85</f>
        <v>12-6-2</v>
      </c>
      <c r="N27" s="1" t="str">
        <f>Colorado_Avalanche!$X$85</f>
        <v>28-9-3</v>
      </c>
      <c r="O27" s="35">
        <f>Colorado_Avalanche!$E$85</f>
        <v>251</v>
      </c>
      <c r="P27" s="36">
        <f>Colorado_Avalanche!$F$85</f>
        <v>202</v>
      </c>
      <c r="Q27" s="37">
        <f t="shared" si="6"/>
        <v>49</v>
      </c>
      <c r="R27" s="6" t="str">
        <f>Colorado_Avalanche!$AA$85</f>
        <v>W5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67</v>
      </c>
      <c r="C28" s="1">
        <f>Dallas_Stars!$I$84</f>
        <v>40</v>
      </c>
      <c r="D28" s="1">
        <f>Dallas_Stars!$J$84</f>
        <v>18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19-9-4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245</v>
      </c>
      <c r="P28" s="36">
        <f>Dallas_Stars!$F$85</f>
        <v>203</v>
      </c>
      <c r="Q28" s="37">
        <f t="shared" si="6"/>
        <v>42</v>
      </c>
      <c r="R28" s="6" t="str">
        <f>Dallas_Stars!$AA$85</f>
        <v>L1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66</v>
      </c>
      <c r="C29" s="1">
        <f>Minnesota_Wild!$I$84</f>
        <v>32</v>
      </c>
      <c r="D29" s="1">
        <f>Minnesota_Wild!$J$84</f>
        <v>27</v>
      </c>
      <c r="E29" s="36">
        <f>Minnesota_Wild!$L$84</f>
        <v>7</v>
      </c>
      <c r="F29" s="37">
        <f t="shared" si="7"/>
        <v>71</v>
      </c>
      <c r="G29" s="36">
        <f>C29-(Minnesota_Wild!$K$84+I29)</f>
        <v>25</v>
      </c>
      <c r="H29" s="36">
        <f t="shared" si="8"/>
        <v>29</v>
      </c>
      <c r="I29" s="36">
        <f>Minnesota_Wild!$M$84</f>
        <v>3</v>
      </c>
      <c r="J29" s="36">
        <f>Minnesota_Wild!$N$84</f>
        <v>2</v>
      </c>
      <c r="K29" s="6" t="str">
        <f>Minnesota_Wild!$O$85</f>
        <v>17-12-4</v>
      </c>
      <c r="L29" s="1" t="str">
        <f>Minnesota_Wild!$R$85</f>
        <v>15-15-3</v>
      </c>
      <c r="M29" s="1" t="str">
        <f>Minnesota_Wild!$U$85</f>
        <v>8-11-1</v>
      </c>
      <c r="N29" s="1" t="str">
        <f>Minnesota_Wild!$X$85</f>
        <v>18-16-1</v>
      </c>
      <c r="O29" s="35">
        <f>Minnesota_Wild!$E$85</f>
        <v>208</v>
      </c>
      <c r="P29" s="36">
        <f>Minnesota_Wild!$F$85</f>
        <v>216</v>
      </c>
      <c r="Q29" s="37">
        <f t="shared" si="6"/>
        <v>-8</v>
      </c>
      <c r="R29" s="6" t="str">
        <f>Minnesota_Wild!$AA$85</f>
        <v>W2</v>
      </c>
      <c r="S29" s="7" t="str">
        <f>Minnesota_Wild!$AD$85</f>
        <v>6-3-1</v>
      </c>
    </row>
    <row r="30" spans="1:19" x14ac:dyDescent="0.25">
      <c r="A30" s="12" t="s">
        <v>72</v>
      </c>
      <c r="B30" s="1">
        <f>Nashville_Predators!$C$86</f>
        <v>67</v>
      </c>
      <c r="C30" s="1">
        <f>Nashville_Predators!$I$84</f>
        <v>38</v>
      </c>
      <c r="D30" s="1">
        <f>Nashville_Predators!$J$84</f>
        <v>25</v>
      </c>
      <c r="E30" s="36">
        <f>Nashville_Predators!$L$84</f>
        <v>4</v>
      </c>
      <c r="F30" s="37">
        <f t="shared" si="7"/>
        <v>80</v>
      </c>
      <c r="G30" s="36">
        <f>C30-(Nashville_Predators!$K$84+I30)</f>
        <v>31</v>
      </c>
      <c r="H30" s="36">
        <f t="shared" si="8"/>
        <v>36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20-10-3</v>
      </c>
      <c r="M30" s="1" t="str">
        <f>Nashville_Predators!$U$85</f>
        <v>14-6-1</v>
      </c>
      <c r="N30" s="1" t="str">
        <f>Nashville_Predators!$X$85</f>
        <v>23-18-1</v>
      </c>
      <c r="O30" s="35">
        <f>Nashville_Predators!$E$85</f>
        <v>215</v>
      </c>
      <c r="P30" s="36">
        <f>Nashville_Predators!$F$85</f>
        <v>203</v>
      </c>
      <c r="Q30" s="37">
        <f t="shared" si="6"/>
        <v>12</v>
      </c>
      <c r="R30" s="6" t="str">
        <f>Nashville_Predators!$AA$85</f>
        <v>W1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66</v>
      </c>
      <c r="C31" s="1">
        <f>St_Louis_Blues!$I$84</f>
        <v>34</v>
      </c>
      <c r="D31" s="1">
        <f>St_Louis_Blues!$J$84</f>
        <v>29</v>
      </c>
      <c r="E31" s="36">
        <f>St_Louis_Blues!$L$84</f>
        <v>3</v>
      </c>
      <c r="F31" s="37">
        <f t="shared" si="7"/>
        <v>71</v>
      </c>
      <c r="G31" s="36">
        <f>C31-(St_Louis_Blues!$K$84+I31)</f>
        <v>26</v>
      </c>
      <c r="H31" s="36">
        <f t="shared" si="8"/>
        <v>31</v>
      </c>
      <c r="I31" s="36">
        <f>St_Louis_Blues!$M$84</f>
        <v>3</v>
      </c>
      <c r="J31" s="36">
        <f>St_Louis_Blues!$N$84</f>
        <v>1</v>
      </c>
      <c r="K31" s="6" t="str">
        <f>St_Louis_Blues!$O$85</f>
        <v>19-11-1</v>
      </c>
      <c r="L31" s="1" t="str">
        <f>St_Louis_Blues!$R$85</f>
        <v>15-18-2</v>
      </c>
      <c r="M31" s="1" t="str">
        <f>St_Louis_Blues!$U$85</f>
        <v>8-11-1</v>
      </c>
      <c r="N31" s="1" t="str">
        <f>St_Louis_Blues!$X$85</f>
        <v>19-15-2</v>
      </c>
      <c r="O31" s="35">
        <f>St_Louis_Blues!$E$85</f>
        <v>187</v>
      </c>
      <c r="P31" s="36">
        <f>St_Louis_Blues!$F$85</f>
        <v>201</v>
      </c>
      <c r="Q31" s="37">
        <f t="shared" si="6"/>
        <v>-14</v>
      </c>
      <c r="R31" s="6" t="str">
        <f>St_Louis_Blues!$AA$85</f>
        <v>W2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65</v>
      </c>
      <c r="C32" s="1">
        <f>Winnipeg_Jets!$I$84</f>
        <v>41</v>
      </c>
      <c r="D32" s="1">
        <f>Winnipeg_Jets!$J$84</f>
        <v>19</v>
      </c>
      <c r="E32" s="36">
        <f>Winnipeg_Jets!$L$84</f>
        <v>5</v>
      </c>
      <c r="F32" s="40">
        <f t="shared" si="7"/>
        <v>87</v>
      </c>
      <c r="G32" s="36">
        <f>C32-(Winnipeg_Jets!$K$84+I32)</f>
        <v>36</v>
      </c>
      <c r="H32" s="36">
        <f t="shared" si="8"/>
        <v>41</v>
      </c>
      <c r="I32" s="36">
        <f>Winnipeg_Jets!$M$84</f>
        <v>0</v>
      </c>
      <c r="J32" s="36">
        <f>Winnipeg_Jets!$N$84</f>
        <v>1</v>
      </c>
      <c r="K32" s="6" t="str">
        <f>Winnipeg_Jets!$O$85</f>
        <v>22-9-2</v>
      </c>
      <c r="L32" s="1" t="str">
        <f>Winnipeg_Jets!$R$85</f>
        <v>19-10-3</v>
      </c>
      <c r="M32" s="1" t="str">
        <f>Winnipeg_Jets!$U$85</f>
        <v>16-5-1</v>
      </c>
      <c r="N32" s="1" t="str">
        <f>Winnipeg_Jets!$X$85</f>
        <v>24-14-1</v>
      </c>
      <c r="O32" s="35">
        <f>Winnipeg_Jets!$E$85</f>
        <v>198</v>
      </c>
      <c r="P32" s="36">
        <f>Winnipeg_Jets!$F$85</f>
        <v>157</v>
      </c>
      <c r="Q32" s="37">
        <f t="shared" si="6"/>
        <v>41</v>
      </c>
      <c r="R32" s="6" t="str">
        <f>Winnipeg_Jets!$AA$85</f>
        <v>L1</v>
      </c>
      <c r="S32" s="7" t="str">
        <f>Winnipeg_Jets!$AD$85</f>
        <v>6-4-0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65</v>
      </c>
      <c r="C35" s="1">
        <f>Anaheim_Ducks!$I$84</f>
        <v>23</v>
      </c>
      <c r="D35" s="1">
        <f>Anaheim_Ducks!$J$84</f>
        <v>39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13-16-2</v>
      </c>
      <c r="M35" s="1" t="str">
        <f>Anaheim_Ducks!$U$85</f>
        <v>5-10-1</v>
      </c>
      <c r="N35" s="1" t="str">
        <f>Anaheim_Ducks!$X$85</f>
        <v>10-22-2</v>
      </c>
      <c r="O35" s="35">
        <f>Anaheim_Ducks!$E$85</f>
        <v>169</v>
      </c>
      <c r="P35" s="36">
        <f>Anaheim_Ducks!$F$85</f>
        <v>236</v>
      </c>
      <c r="Q35" s="37">
        <f t="shared" ref="Q35:Q42" si="9">O35-P35</f>
        <v>-67</v>
      </c>
      <c r="R35" s="6" t="str">
        <f>Anaheim_Ducks!$AA$85</f>
        <v>L3</v>
      </c>
      <c r="S35" s="7" t="str">
        <f>Anaheim_Ducks!$AD$85</f>
        <v>3-6-1</v>
      </c>
    </row>
    <row r="36" spans="1:19" x14ac:dyDescent="0.25">
      <c r="A36" s="12" t="s">
        <v>81</v>
      </c>
      <c r="B36" s="1">
        <f>Calgary_Flames!$C$86</f>
        <v>65</v>
      </c>
      <c r="C36" s="1">
        <f>Calgary_Flames!$I$84</f>
        <v>31</v>
      </c>
      <c r="D36" s="1">
        <f>Calgary_Flames!$J$84</f>
        <v>29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16-15-1</v>
      </c>
      <c r="L36" s="1" t="str">
        <f>Calgary_Flames!$R$85</f>
        <v>15-14-4</v>
      </c>
      <c r="M36" s="1" t="str">
        <f>Calgary_Flames!$U$85</f>
        <v>8-7-1</v>
      </c>
      <c r="N36" s="1" t="str">
        <f>Calgary_Flames!$X$85</f>
        <v>18-16-2</v>
      </c>
      <c r="O36" s="35">
        <f>Calgary_Flames!$E$85</f>
        <v>202</v>
      </c>
      <c r="P36" s="36">
        <f>Calgary_Flames!$F$85</f>
        <v>212</v>
      </c>
      <c r="Q36" s="37">
        <f t="shared" si="9"/>
        <v>-10</v>
      </c>
      <c r="R36" s="6" t="str">
        <f>Calgary_Flames!$AA$85</f>
        <v>L3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64</v>
      </c>
      <c r="C37" s="1">
        <f>Edmonton_Oilers!$I$84</f>
        <v>40</v>
      </c>
      <c r="D37" s="1">
        <f>Edmonton_Oilers!$J$84</f>
        <v>21</v>
      </c>
      <c r="E37" s="36">
        <f>Edmonton_Oilers!$L$84</f>
        <v>3</v>
      </c>
      <c r="F37" s="37">
        <f t="shared" si="10"/>
        <v>83</v>
      </c>
      <c r="G37" s="36">
        <f>C37-(Edmonton_Oilers!$K$84+I37)</f>
        <v>32</v>
      </c>
      <c r="H37" s="36">
        <f t="shared" si="11"/>
        <v>38</v>
      </c>
      <c r="I37" s="36">
        <f>Edmonton_Oilers!$M$84</f>
        <v>2</v>
      </c>
      <c r="J37" s="36">
        <f>Edmonton_Oilers!$N$84</f>
        <v>1</v>
      </c>
      <c r="K37" s="6" t="str">
        <f>Edmonton_Oilers!$O$85</f>
        <v>21-8-2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229</v>
      </c>
      <c r="P37" s="36">
        <f>Edmonton_Oilers!$F$85</f>
        <v>182</v>
      </c>
      <c r="Q37" s="37">
        <f t="shared" si="9"/>
        <v>47</v>
      </c>
      <c r="R37" s="6" t="str">
        <f>Edmonton_Oilers!$AA$85</f>
        <v>W2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65</v>
      </c>
      <c r="C38" s="1">
        <f>Los_Angeles_Kings!$I$84</f>
        <v>33</v>
      </c>
      <c r="D38" s="1">
        <f>Los_Angeles_Kings!$J$84</f>
        <v>21</v>
      </c>
      <c r="E38" s="36">
        <f>Los_Angeles_Kings!$L$84</f>
        <v>11</v>
      </c>
      <c r="F38" s="37">
        <f t="shared" si="10"/>
        <v>77</v>
      </c>
      <c r="G38" s="36">
        <f>C38-(Los_Angeles_Kings!$K$84+I38)</f>
        <v>28</v>
      </c>
      <c r="H38" s="36">
        <f t="shared" si="11"/>
        <v>31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20-10-4</v>
      </c>
      <c r="M38" s="1" t="str">
        <f>Los_Angeles_Kings!$U$85</f>
        <v>9-4-4</v>
      </c>
      <c r="N38" s="1" t="str">
        <f>Los_Angeles_Kings!$X$85</f>
        <v>17-12-5</v>
      </c>
      <c r="O38" s="35">
        <f>Los_Angeles_Kings!$E$85</f>
        <v>198</v>
      </c>
      <c r="P38" s="36">
        <f>Los_Angeles_Kings!$F$85</f>
        <v>174</v>
      </c>
      <c r="Q38" s="37">
        <f t="shared" si="9"/>
        <v>24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64</v>
      </c>
      <c r="C39" s="1">
        <f>San_Jose_Sharks!$I$84</f>
        <v>16</v>
      </c>
      <c r="D39" s="1">
        <f>San_Jose_Sharks!$J$84</f>
        <v>41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6-22-4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141</v>
      </c>
      <c r="P39" s="36">
        <f>San_Jose_Sharks!$F$85</f>
        <v>253</v>
      </c>
      <c r="Q39" s="37">
        <f t="shared" si="9"/>
        <v>-112</v>
      </c>
      <c r="R39" s="6" t="str">
        <f>San_Jose_Sharks!$AA$85</f>
        <v>L1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64</v>
      </c>
      <c r="C40" s="1">
        <f>Seattle_Kraken!$I$84</f>
        <v>28</v>
      </c>
      <c r="D40" s="1">
        <f>Seattle_Kraken!$J$84</f>
        <v>24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14-12-6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13-14-8</v>
      </c>
      <c r="O40" s="35">
        <f>Seattle_Kraken!$E$85</f>
        <v>178</v>
      </c>
      <c r="P40" s="36">
        <f>Seattle_Kraken!$F$85</f>
        <v>184</v>
      </c>
      <c r="Q40" s="37">
        <f t="shared" si="9"/>
        <v>-6</v>
      </c>
      <c r="R40" s="6" t="str">
        <f>Seattle_Kraken!$AA$85</f>
        <v>L2</v>
      </c>
      <c r="S40" s="7" t="str">
        <f>Seattle_Kraken!$AD$85</f>
        <v>5-3-2</v>
      </c>
    </row>
    <row r="41" spans="1:19" x14ac:dyDescent="0.25">
      <c r="A41" s="12" t="s">
        <v>76</v>
      </c>
      <c r="B41" s="1">
        <f>Vancouver_Canucks!$C$86</f>
        <v>67</v>
      </c>
      <c r="C41" s="1">
        <f>Vancouver_Canucks!$I$84</f>
        <v>42</v>
      </c>
      <c r="D41" s="1">
        <f>Vancouver_Canucks!$J$84</f>
        <v>17</v>
      </c>
      <c r="E41" s="36">
        <f>Vancouver_Canucks!$L$84</f>
        <v>8</v>
      </c>
      <c r="F41" s="37">
        <f t="shared" si="10"/>
        <v>92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237</v>
      </c>
      <c r="P41" s="36">
        <f>Vancouver_Canucks!$F$85</f>
        <v>182</v>
      </c>
      <c r="Q41" s="37">
        <f t="shared" si="9"/>
        <v>55</v>
      </c>
      <c r="R41" s="6" t="str">
        <f>Vancouver_Canucks!$AA$85</f>
        <v>L1</v>
      </c>
      <c r="S41" s="7" t="str">
        <f>Vancouver_Canucks!$AD$85</f>
        <v>5-3-2</v>
      </c>
    </row>
    <row r="42" spans="1:19" ht="15.75" thickBot="1" x14ac:dyDescent="0.3">
      <c r="A42" s="13" t="s">
        <v>77</v>
      </c>
      <c r="B42" s="9">
        <f>Vegas_Golden_Knights!$C$86</f>
        <v>65</v>
      </c>
      <c r="C42" s="9">
        <f>Vegas_Golden_Knights!$I$84</f>
        <v>35</v>
      </c>
      <c r="D42" s="9">
        <f>Vegas_Golden_Knights!$J$84</f>
        <v>23</v>
      </c>
      <c r="E42" s="39">
        <f>Vegas_Golden_Knights!$L$84</f>
        <v>7</v>
      </c>
      <c r="F42" s="40">
        <f t="shared" si="10"/>
        <v>77</v>
      </c>
      <c r="G42" s="39">
        <f>C42-(Vegas_Golden_Knights!$K$84+I42)</f>
        <v>27</v>
      </c>
      <c r="H42" s="39">
        <f t="shared" si="11"/>
        <v>31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15-13-5</v>
      </c>
      <c r="M42" s="9" t="str">
        <f>Vegas_Golden_Knights!$U$85</f>
        <v>12-6-2</v>
      </c>
      <c r="N42" s="9" t="str">
        <f>Vegas_Golden_Knights!$X$85</f>
        <v>22-10-4</v>
      </c>
      <c r="O42" s="38">
        <f>Vegas_Golden_Knights!$E$85</f>
        <v>212</v>
      </c>
      <c r="P42" s="39">
        <f>Vegas_Golden_Knights!$F$85</f>
        <v>195</v>
      </c>
      <c r="Q42" s="40">
        <f t="shared" si="9"/>
        <v>17</v>
      </c>
      <c r="R42" s="8" t="str">
        <f>Vegas_Golden_Knights!$AA$85</f>
        <v>W2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39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16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169</v>
      </c>
      <c r="F85" s="1">
        <f>SUM(F2:F83)</f>
        <v>236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13-16-2</v>
      </c>
      <c r="U85" s="1" t="str">
        <f>IF(U84="","0-0-0",CONCATENATE(U84,"-",V84,"-",W84))</f>
        <v>5-10-1</v>
      </c>
      <c r="X85" s="1" t="str">
        <f>IF(X84="","0-0-0",CONCATENATE(X84,"-",Y84,"-",Z84))</f>
        <v>10-22-2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9700-000000000000}">
      <formula1>$AL$1:$AL$2</formula1>
    </dataValidation>
    <dataValidation type="list" allowBlank="1" showInputMessage="1" showErrorMessage="1" sqref="D2:D83" xr:uid="{00000000-0002-0000-9700-000001000000}">
      <formula1>$AM$1:$AM$31</formula1>
    </dataValidation>
    <dataValidation type="list" allowBlank="1" showInputMessage="1" showErrorMessage="1" sqref="G2:H83" xr:uid="{00000000-0002-0000-9700-000002000000}">
      <formula1>$AK$1:$AK$2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10-19-5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800-000000000000}">
      <formula1>$AM$1:$AM$31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G2:H83" xr:uid="{00000000-0002-0000-9800-000002000000}">
      <formula1>$AK$1:$AK$2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14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223</v>
      </c>
      <c r="F85" s="1">
        <f>SUM(F2:F83)</f>
        <v>184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22-9-5</v>
      </c>
      <c r="AA85" s="1" t="str">
        <f>IF(AA84="","0-0",CONCATENATE(AA84,AB84))</f>
        <v>L1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900-000000000000}">
      <formula1>$AL$1:$AL$2</formula1>
    </dataValidation>
    <dataValidation type="list" allowBlank="1" showInputMessage="1" showErrorMessage="1" sqref="D2:D83" xr:uid="{00000000-0002-0000-9900-000001000000}">
      <formula1>$AM$1:$AM$31</formula1>
    </dataValidation>
    <dataValidation type="list" allowBlank="1" showInputMessage="1" showErrorMessage="1" sqref="G2:H83" xr:uid="{00000000-0002-0000-9900-000002000000}">
      <formula1>$AK$1:$AK$2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196</v>
      </c>
      <c r="F85" s="1">
        <f>SUM(F2:F83)</f>
        <v>198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16-17-1</v>
      </c>
      <c r="R85" s="1" t="str">
        <f>IF(R84="","0-0-0",CONCATENATE(R84,"-",S84,"-",T84))</f>
        <v>15-13-4</v>
      </c>
      <c r="U85" s="1" t="str">
        <f>IF(U84="","0-0-0",CONCATENATE(U84,"-",V84,"-",W84))</f>
        <v>10-8-2</v>
      </c>
      <c r="X85" s="1" t="str">
        <f>IF(X84="","0-0-0",CONCATENATE(X84,"-",Y84,"-",Z84))</f>
        <v>18-16-5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A00-000000000000}">
      <formula1>$AM$1:$AM$31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G2:H83" xr:uid="{00000000-0002-0000-9A00-000002000000}">
      <formula1>$AK$1:$AK$2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31</v>
      </c>
      <c r="J84" s="1">
        <f t="shared" si="57"/>
        <v>29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15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202</v>
      </c>
      <c r="F85" s="1">
        <f>SUM(F2:F83)</f>
        <v>212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16-15-1</v>
      </c>
      <c r="R85" s="1" t="str">
        <f>IF(R84="","0-0-0",CONCATENATE(R84,"-",S84,"-",T84))</f>
        <v>15-14-4</v>
      </c>
      <c r="U85" s="1" t="str">
        <f>IF(U84="","0-0-0",CONCATENATE(U84,"-",V84,"-",W84))</f>
        <v>8-7-1</v>
      </c>
      <c r="X85" s="1" t="str">
        <f>IF(X84="","0-0-0",CONCATENATE(X84,"-",Y84,"-",Z84))</f>
        <v>18-16-2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B00-000000000000}">
      <formula1>$AL$1:$AL$2</formula1>
    </dataValidation>
    <dataValidation type="list" allowBlank="1" showInputMessage="1" showErrorMessage="1" sqref="D2:D83" xr:uid="{00000000-0002-0000-9B00-000001000000}">
      <formula1>$AM$1:$AM$31</formula1>
    </dataValidation>
    <dataValidation type="list" allowBlank="1" showInputMessage="1" showErrorMessage="1" sqref="G2:H83" xr:uid="{00000000-0002-0000-9B00-000002000000}">
      <formula1>$AK$1:$AK$2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24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216</v>
      </c>
      <c r="F85" s="1">
        <f>SUM(F2:F83)</f>
        <v>178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18-11-2</v>
      </c>
      <c r="U85" s="1" t="str">
        <f>IF(U84="","0-0-0",CONCATENATE(U84,"-",V84,"-",W84))</f>
        <v>12-4-3</v>
      </c>
      <c r="X85" s="1" t="str">
        <f>IF(X84="","0-0-0",CONCATENATE(X84,"-",Y84,"-",Z84))</f>
        <v>24-7-4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C00-000000000000}">
      <formula1>$AM$1:$AM$31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G2:H83" xr:uid="{00000000-0002-0000-9C00-000002000000}">
      <formula1>$AK$1:$AK$2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145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11-24-3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D00-000000000000}">
      <formula1>$AL$1:$AL$2</formula1>
    </dataValidation>
    <dataValidation type="list" allowBlank="1" showInputMessage="1" showErrorMessage="1" sqref="D2:D83" xr:uid="{00000000-0002-0000-9D00-000001000000}">
      <formula1>$AM$1:$AM$31</formula1>
    </dataValidation>
    <dataValidation type="list" allowBlank="1" showInputMessage="1" showErrorMessage="1" sqref="G2:H83" xr:uid="{00000000-0002-0000-9D00-000002000000}">
      <formula1>$AK$1:$AK$2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16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28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16-14-5</v>
      </c>
      <c r="U85" s="1" t="str">
        <f>IF(U84="","0-0-0",CONCATENATE(U84,"-",V84,"-",W84))</f>
        <v>12-6-2</v>
      </c>
      <c r="X85" s="1" t="str">
        <f>IF(X84="","0-0-0",CONCATENATE(X84,"-",Y84,"-",Z84))</f>
        <v>28-9-3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9E00-000000000000}">
      <formula1>$AM$1:$AM$31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G2:H83" xr:uid="{00000000-0002-0000-9E00-000002000000}">
      <formula1>$AK$1:$AK$2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22</v>
      </c>
      <c r="J84" s="1">
        <f t="shared" si="57"/>
        <v>33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192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9F00-000000000000}">
      <formula1>$AL$1:$AL$2</formula1>
    </dataValidation>
    <dataValidation type="list" allowBlank="1" showInputMessage="1" showErrorMessage="1" sqref="D2:D83" xr:uid="{00000000-0002-0000-9F00-000001000000}">
      <formula1>$AM$1:$AM$31</formula1>
    </dataValidation>
    <dataValidation type="list" allowBlank="1" showInputMessage="1" showErrorMessage="1" sqref="G2:H83" xr:uid="{00000000-0002-0000-9F00-000002000000}">
      <formula1>$AK$1:$AK$2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000-000000000000}">
      <formula1>$AM$1:$AM$31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26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16</v>
      </c>
      <c r="T84" s="1">
        <f t="shared" si="58"/>
        <v>1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17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15-16-1</v>
      </c>
      <c r="U85" s="1" t="str">
        <f>IF(U84="","0-0-0",CONCATENATE(U84,"-",V84,"-",W84))</f>
        <v>8-7-3</v>
      </c>
      <c r="X85" s="1" t="str">
        <f>IF(X84="","0-0-0",CONCATENATE(X84,"-",Y84,"-",Z84))</f>
        <v>17-15-3</v>
      </c>
      <c r="AA85" s="1" t="str">
        <f>IF(AA84="","0-0",CONCATENATE(AA84,AB84))</f>
        <v>L6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100-000000000000}">
      <formula1>$AL$1:$AL$2</formula1>
    </dataValidation>
    <dataValidation type="list" allowBlank="1" showInputMessage="1" showErrorMessage="1" sqref="D2:D83" xr:uid="{00000000-0002-0000-A100-000001000000}">
      <formula1>$AM$1:$AM$31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229</v>
      </c>
      <c r="F85" s="1">
        <f>SUM(F2:F83)</f>
        <v>182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200-000000000000}">
      <formula1>$AM$1:$AM$31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24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221</v>
      </c>
      <c r="F85" s="1">
        <f>SUM(F2:F83)</f>
        <v>156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24-8-2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300-000000000000}">
      <formula1>$AL$1:$AL$2</formula1>
    </dataValidation>
    <dataValidation type="list" allowBlank="1" showInputMessage="1" showErrorMessage="1" sqref="D2:D83" xr:uid="{00000000-0002-0000-A300-000001000000}">
      <formula1>$AM$1:$AM$31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9">IF(I1="",0,MAX(I1:I83))</f>
        <v>33</v>
      </c>
      <c r="J84" s="1">
        <f t="shared" si="59"/>
        <v>21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20</v>
      </c>
      <c r="S84" s="1">
        <f t="shared" si="60"/>
        <v>10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12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198</v>
      </c>
      <c r="F85" s="1">
        <f>SUM(F2:F83)</f>
        <v>174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20-10-4</v>
      </c>
      <c r="U85" s="1" t="str">
        <f>IF(U84="","0-0-0",CONCATENATE(U84,"-",V84,"-",W84))</f>
        <v>9-4-4</v>
      </c>
      <c r="X85" s="1" t="str">
        <f>IF(X84="","0-0-0",CONCATENATE(X84,"-",Y84,"-",Z84))</f>
        <v>17-12-5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400-000000000000}">
      <formula1>$AM$1:$AM$31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208</v>
      </c>
      <c r="F85" s="1">
        <f>SUM(F2:F83)</f>
        <v>216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8-11-1</v>
      </c>
      <c r="X85" s="1" t="str">
        <f>IF(X84="","0-0-0",CONCATENATE(X84,"-",Y84,"-",Z84))</f>
        <v>18-16-1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500-000000000000}">
      <formula1>$AL$1:$AL$2</formula1>
    </dataValidation>
    <dataValidation type="list" allowBlank="1" showInputMessage="1" showErrorMessage="1" sqref="D2:D83" xr:uid="{00000000-0002-0000-A500-000001000000}">
      <formula1>$AM$1:$AM$31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64">IF(I1="",0,MAX(I1:I83))</f>
        <v>25</v>
      </c>
      <c r="J84" s="1">
        <f t="shared" si="64"/>
        <v>30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4</v>
      </c>
      <c r="X84" s="1">
        <f t="shared" si="65"/>
        <v>13</v>
      </c>
      <c r="Y84" s="1">
        <f t="shared" si="65"/>
        <v>18</v>
      </c>
      <c r="Z84" s="1">
        <f t="shared" si="65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183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13-17-3</v>
      </c>
      <c r="R85" s="1" t="str">
        <f>IF(R84="","0-0-0",CONCATENATE(R84,"-",S84,"-",T84))</f>
        <v>12-13-7</v>
      </c>
      <c r="U85" s="1" t="str">
        <f>IF(U84="","0-0-0",CONCATENATE(U84,"-",V84,"-",W84))</f>
        <v>4-11-4</v>
      </c>
      <c r="X85" s="1" t="str">
        <f>IF(X84="","0-0-0",CONCATENATE(X84,"-",Y84,"-",Z84))</f>
        <v>13-18-7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600-000000000000}">
      <formula1>$AM$1:$AM$31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20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23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215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20-10-3</v>
      </c>
      <c r="U85" s="1" t="str">
        <f>IF(U84="","0-0-0",CONCATENATE(U84,"-",V84,"-",W84))</f>
        <v>14-6-1</v>
      </c>
      <c r="X85" s="1" t="str">
        <f>IF(X84="","0-0-0",CONCATENATE(X84,"-",Y84,"-",Z84))</f>
        <v>23-18-1</v>
      </c>
      <c r="AA85" s="1" t="str">
        <f>IF(AA84="","0-0",CONCATENATE(AA84,AB84))</f>
        <v>W1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16</v>
      </c>
      <c r="S84" s="1">
        <f t="shared" si="58"/>
        <v>13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212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16-13-2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21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197</v>
      </c>
      <c r="F85" s="1">
        <f>SUM(F2:F83)</f>
        <v>209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14-13-5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0</v>
      </c>
      <c r="R84" s="1">
        <f t="shared" si="58"/>
        <v>20</v>
      </c>
      <c r="S84" s="1">
        <f t="shared" si="58"/>
        <v>10</v>
      </c>
      <c r="T84" s="1">
        <f t="shared" si="58"/>
        <v>4</v>
      </c>
      <c r="U84" s="1">
        <f t="shared" si="58"/>
        <v>13</v>
      </c>
      <c r="V84" s="1">
        <f t="shared" si="58"/>
        <v>5</v>
      </c>
      <c r="W84" s="1">
        <f t="shared" si="58"/>
        <v>0</v>
      </c>
      <c r="X84" s="1">
        <f t="shared" si="58"/>
        <v>24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214</v>
      </c>
      <c r="F85" s="1">
        <f>SUM(F2:F83)</f>
        <v>173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23-8-0</v>
      </c>
      <c r="R85" s="1" t="str">
        <f>IF(R84="","0-0-0",CONCATENATE(R84,"-",S84,"-",T84))</f>
        <v>20-10-4</v>
      </c>
      <c r="U85" s="1" t="str">
        <f>IF(U84="","0-0-0",CONCATENATE(U84,"-",V84,"-",W84))</f>
        <v>13-5-0</v>
      </c>
      <c r="X85" s="1" t="str">
        <f>IF(X84="","0-0-0",CONCATENATE(X84,"-",Y84,"-",Z84))</f>
        <v>24-10-2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202</v>
      </c>
      <c r="F85" s="1">
        <f>SUM(F2:F83)</f>
        <v>221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18-14-2</v>
      </c>
      <c r="R85" s="1" t="str">
        <f>IF(R84="","0-0-0",CONCATENATE(R84,"-",S84,"-",T84))</f>
        <v>8-19-2</v>
      </c>
      <c r="U85" s="1" t="str">
        <f>IF(U84="","0-0-0",CONCATENATE(U84,"-",V84,"-",W84))</f>
        <v>11-6-2</v>
      </c>
      <c r="X85" s="1" t="str">
        <f>IF(X84="","0-0-0",CONCATENATE(X84,"-",Y84,"-",Z84))</f>
        <v>19-15-2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24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195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17-13-3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15-16-4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181</v>
      </c>
      <c r="F85" s="1">
        <f>SUM(F2:F83)</f>
        <v>186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12-15-5</v>
      </c>
      <c r="U85" s="1" t="str">
        <f>IF(U84="","0-0-0",CONCATENATE(U84,"-",V84,"-",W84))</f>
        <v>8-5-4</v>
      </c>
      <c r="X85" s="1" t="str">
        <f>IF(X84="","0-0-0",CONCATENATE(X84,"-",Y84,"-",Z84))</f>
        <v>15-14-7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16</v>
      </c>
      <c r="J84" s="1">
        <f t="shared" si="57"/>
        <v>41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22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141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6-22-4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L1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178</v>
      </c>
      <c r="F85" s="1">
        <f>SUM(F2:F83)</f>
        <v>184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13-14-8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187</v>
      </c>
      <c r="F85" s="1">
        <f>SUM(F2:F83)</f>
        <v>201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19-11-1</v>
      </c>
      <c r="R85" s="1" t="str">
        <f>IF(R84="","0-0-0",CONCATENATE(R84,"-",S84,"-",T84))</f>
        <v>15-18-2</v>
      </c>
      <c r="U85" s="1" t="str">
        <f>IF(U84="","0-0-0",CONCATENATE(U84,"-",V84,"-",W84))</f>
        <v>8-11-1</v>
      </c>
      <c r="X85" s="1" t="str">
        <f>IF(X84="","0-0-0",CONCATENATE(X84,"-",Y84,"-",Z84))</f>
        <v>19-15-2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18-15-4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19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231</v>
      </c>
      <c r="F85" s="1">
        <f>SUM(F2:F83)</f>
        <v>201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19-6-6</v>
      </c>
      <c r="U85" s="1" t="str">
        <f>IF(U84="","0-0-0",CONCATENATE(U84,"-",V84,"-",W84))</f>
        <v>8-9-2</v>
      </c>
      <c r="X85" s="1" t="str">
        <f>IF(X84="","0-0-0",CONCATENATE(X84,"-",Y84,"-",Z84))</f>
        <v>14-13-6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237</v>
      </c>
      <c r="F85" s="1">
        <f>SUM(F2:F83)</f>
        <v>182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23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13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22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212</v>
      </c>
      <c r="F85" s="1">
        <f>SUM(F2:F83)</f>
        <v>195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15-13-5</v>
      </c>
      <c r="U85" s="1" t="str">
        <f>IF(U84="","0-0-0",CONCATENATE(U84,"-",V84,"-",W84))</f>
        <v>12-6-2</v>
      </c>
      <c r="X85" s="1" t="str">
        <f>IF(X84="","0-0-0",CONCATENATE(X84,"-",Y84,"-",Z84))</f>
        <v>22-10-4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30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172</v>
      </c>
      <c r="F85" s="1">
        <f>SUM(F2:F83)</f>
        <v>204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13-15-4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24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198</v>
      </c>
      <c r="F85" s="1">
        <f>SUM(F2:F83)</f>
        <v>157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22-9-2</v>
      </c>
      <c r="R85" s="1" t="str">
        <f>IF(R84="","0-0-0",CONCATENATE(R84,"-",S84,"-",T84))</f>
        <v>19-10-3</v>
      </c>
      <c r="U85" s="1" t="str">
        <f>IF(U84="","0-0-0",CONCATENATE(U84,"-",V84,"-",W84))</f>
        <v>16-5-1</v>
      </c>
      <c r="X85" s="1" t="str">
        <f>IF(X84="","0-0-0",CONCATENATE(X84,"-",Y84,"-",Z84))</f>
        <v>24-14-1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184</vt:i4>
      </vt:variant>
    </vt:vector>
  </HeadingPairs>
  <TitlesOfParts>
    <vt:vector size="184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2024-03-14T05:49:27Z</dcterms:modified>
</cp:coreProperties>
</file>