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010FACB9-D31E-4DA0-902A-57347DF9E063}" xr6:coauthVersionLast="47" xr6:coauthVersionMax="47" xr10:uidLastSave="{00000000-0000-0000-0000-000000000000}"/>
  <bookViews>
    <workbookView xWindow="-120" yWindow="-120" windowWidth="38640" windowHeight="15720" firstSheet="1" activeTab="1" xr2:uid="{00000000-000D-0000-FFFF-FFFF00000000}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 (12-4-24)" sheetId="97" r:id="rId62"/>
    <sheet name="Standings (12-5-24)" sheetId="98" r:id="rId63"/>
    <sheet name="Standings (12-6-24)" sheetId="99" r:id="rId64"/>
    <sheet name="Standings (12-7-24)" sheetId="100" r:id="rId65"/>
    <sheet name="Standings" sheetId="4" r:id="rId66"/>
    <sheet name="Anaheim_Ducks" sheetId="5" r:id="rId67"/>
    <sheet name="Boston_Bruins" sheetId="7" r:id="rId68"/>
    <sheet name="Buffalo_Sabres" sheetId="8" r:id="rId69"/>
    <sheet name="Calgary_Flames" sheetId="9" r:id="rId70"/>
    <sheet name="Carolina_Hurricanes" sheetId="10" r:id="rId71"/>
    <sheet name="Chicago_Blackhawks" sheetId="11" r:id="rId72"/>
    <sheet name="Colorado_Avalanche" sheetId="12" r:id="rId73"/>
    <sheet name="Columbus_Blue_Jackets" sheetId="13" r:id="rId74"/>
    <sheet name="Dallas_Stars" sheetId="14" r:id="rId75"/>
    <sheet name="Detroit_Red_Wings" sheetId="15" r:id="rId76"/>
    <sheet name="Edmonton_Oilers" sheetId="16" r:id="rId77"/>
    <sheet name="Florida_Panthers" sheetId="17" r:id="rId78"/>
    <sheet name="Los_Angeles_Kings" sheetId="18" r:id="rId79"/>
    <sheet name="Minnesota_Wild" sheetId="19" r:id="rId80"/>
    <sheet name="Montreal_Canadiens" sheetId="20" r:id="rId81"/>
    <sheet name="Nashville_Predators" sheetId="21" r:id="rId82"/>
    <sheet name="New_Jersey_Devils" sheetId="22" r:id="rId83"/>
    <sheet name="New_York_Islanders" sheetId="23" r:id="rId84"/>
    <sheet name="New_York_Rangers" sheetId="24" r:id="rId85"/>
    <sheet name="Ottawa_Senators" sheetId="25" r:id="rId86"/>
    <sheet name="Philadelphia_Flyers" sheetId="26" r:id="rId87"/>
    <sheet name="Pittsburgh_Penguins" sheetId="27" r:id="rId88"/>
    <sheet name="San_Jose_Sharks" sheetId="28" r:id="rId89"/>
    <sheet name="Seattle_Kraken" sheetId="29" r:id="rId90"/>
    <sheet name="St_Louis_Blues" sheetId="30" r:id="rId91"/>
    <sheet name="Tampa_Bay_Lightning" sheetId="31" r:id="rId92"/>
    <sheet name="Toronto_Maple_Leafs" sheetId="32" r:id="rId93"/>
    <sheet name="Utah_Hockey_Club" sheetId="6" r:id="rId94"/>
    <sheet name="Vancouver_Canucks" sheetId="33" r:id="rId95"/>
    <sheet name="Vegas_Golden_Knights" sheetId="34" r:id="rId96"/>
    <sheet name="Washington_Capitals" sheetId="35" r:id="rId97"/>
    <sheet name="Winnipeg_Jets" sheetId="36" r:id="rId9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A22" i="32"/>
  <c r="AC22" i="32"/>
  <c r="AA23" i="32"/>
  <c r="AC23" i="32"/>
  <c r="AA24" i="32"/>
  <c r="AC24" i="32"/>
  <c r="AA25" i="32"/>
  <c r="AC25" i="32"/>
  <c r="AA26" i="32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C20" i="30"/>
  <c r="AA21" i="30"/>
  <c r="AC21" i="30"/>
  <c r="AA22" i="30"/>
  <c r="AC22" i="30"/>
  <c r="AA23" i="30"/>
  <c r="AC23" i="30"/>
  <c r="AA24" i="30"/>
  <c r="AB24" i="30" s="1"/>
  <c r="AC24" i="30"/>
  <c r="AA25" i="30"/>
  <c r="AB25" i="30" s="1"/>
  <c r="AC25" i="30"/>
  <c r="AA26" i="30"/>
  <c r="AC26" i="30"/>
  <c r="AA27" i="30"/>
  <c r="AC27" i="30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AA24" i="29"/>
  <c r="AC24" i="29"/>
  <c r="AA25" i="29"/>
  <c r="AC25" i="29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C23" i="22"/>
  <c r="AA24" i="22"/>
  <c r="AC24" i="22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Q23" i="20"/>
  <c r="Q24" i="20" s="1"/>
  <c r="Q25" i="20" s="1"/>
  <c r="Q26" i="20" s="1"/>
  <c r="Q27" i="20" s="1"/>
  <c r="AA23" i="20"/>
  <c r="AB23" i="20" s="1"/>
  <c r="AC23" i="20"/>
  <c r="AA24" i="20"/>
  <c r="AC24" i="20"/>
  <c r="AA25" i="20"/>
  <c r="AC25" i="20"/>
  <c r="AA26" i="20"/>
  <c r="AC26" i="20"/>
  <c r="AA27" i="20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AA24" i="17"/>
  <c r="AB24" i="17" s="1"/>
  <c r="AC24" i="17"/>
  <c r="AA25" i="17"/>
  <c r="AC25" i="17"/>
  <c r="AA26" i="17"/>
  <c r="AC26" i="17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C27" i="1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AA20" i="7"/>
  <c r="AC20" i="7"/>
  <c r="AA21" i="7"/>
  <c r="AC21" i="7"/>
  <c r="AA22" i="7"/>
  <c r="AC22" i="7"/>
  <c r="AA23" i="7"/>
  <c r="AC23" i="7"/>
  <c r="AA24" i="7"/>
  <c r="AC24" i="7"/>
  <c r="AA25" i="7"/>
  <c r="AC25" i="7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C28" i="7"/>
  <c r="AA29" i="7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23" i="8" l="1"/>
  <c r="AF26" i="17"/>
  <c r="AF26" i="27"/>
  <c r="AB20" i="30"/>
  <c r="AE25" i="7"/>
  <c r="AB26" i="17"/>
  <c r="AB25" i="17"/>
  <c r="AB22" i="29"/>
  <c r="AB21" i="29"/>
  <c r="AF24" i="32"/>
  <c r="AB20" i="8"/>
  <c r="AB26" i="20"/>
  <c r="AB27" i="20" s="1"/>
  <c r="AE23" i="32"/>
  <c r="AB25" i="20"/>
  <c r="AF25" i="26"/>
  <c r="AD21" i="32"/>
  <c r="AB24" i="20"/>
  <c r="AE27" i="30"/>
  <c r="AE25" i="19"/>
  <c r="AD23" i="20"/>
  <c r="AE25" i="30"/>
  <c r="AB28" i="7"/>
  <c r="AB29" i="7" s="1"/>
  <c r="AD23" i="15"/>
  <c r="AE27" i="11"/>
  <c r="AF25" i="29"/>
  <c r="AB23" i="22"/>
  <c r="AB24" i="22" s="1"/>
  <c r="AB25" i="22" s="1"/>
  <c r="AB26" i="22" s="1"/>
  <c r="AD21" i="6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B26" i="11" s="1"/>
  <c r="AB27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7" i="17"/>
  <c r="AB18" i="17" s="1"/>
  <c r="AB19" i="17" s="1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AB26" i="32" s="1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<sst xmlns="http://schemas.openxmlformats.org/spreadsheetml/2006/main" count="29989" uniqueCount="433">
  <si>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</si>
  <si>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</si>
  <si>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</si>
  <si>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</si>
  <si>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</si>
  <si>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</si>
  <si>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</si>
  <si>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</si>
  <si>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</si>
  <si>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</si>
  <si>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</si>
  <si>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</si>
  <si>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</si>
  <si>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</si>
  <si>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</si>
  <si>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</si>
  <si>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</si>
  <si>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</si>
  <si>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</si>
  <si>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</si>
  <si>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</si>
  <si>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</si>
  <si>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</si>
  <si>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</si>
  <si>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</si>
  <si>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</si>
  <si>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</si>
  <si>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</si>
  <si>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</si>
  <si>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</si>
  <si>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</si>
  <si>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</si>
  <si>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</si>
  <si>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</si>
  <si>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</si>
  <si>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</si>
  <si>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</si>
  <si>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</si>
  <si>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</si>
  <si>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</si>
  <si>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</si>
  <si>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</si>
  <si>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</si>
  <si>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</si>
  <si>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</si>
  <si>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</si>
  <si>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</si>
  <si>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</si>
  <si>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</si>
  <si>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</si>
  <si>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</si>
  <si>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</si>
  <si>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</si>
  <si>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</si>
  <si>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</si>
  <si>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</si>
  <si>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</si>
  <si>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</si>
  <si>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</si>
  <si>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</si>
  <si>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</si>
  <si>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</si>
  <si>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</si>
  <si>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</si>
  <si>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</si>
  <si>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</si>
  <si>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</si>
  <si>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</si>
  <si>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</si>
  <si>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</si>
  <si>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</si>
  <si>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</si>
  <si>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</si>
  <si>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</si>
  <si>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</si>
  <si>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</si>
  <si>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</si>
  <si>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</si>
  <si>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</si>
  <si>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</si>
  <si>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</si>
  <si>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</si>
  <si>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</si>
  <si>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</si>
  <si>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</si>
  <si>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</si>
  <si>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</si>
  <si>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</si>
  <si>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</si>
  <si>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</si>
  <si>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</si>
  <si>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</si>
  <si>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</si>
  <si>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</si>
  <si>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</si>
  <si>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</si>
  <si>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</si>
  <si>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</si>
  <si>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</si>
  <si>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</si>
  <si>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</si>
  <si>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</si>
  <si>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</si>
  <si>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</si>
  <si>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</si>
  <si>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</si>
  <si>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</si>
  <si>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</si>
  <si>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</si>
  <si>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</si>
  <si>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</si>
  <si>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</si>
  <si>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</si>
  <si>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</si>
  <si>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</si>
  <si>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</si>
  <si>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</si>
  <si>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</si>
  <si>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</si>
  <si>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</si>
  <si>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</si>
  <si>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</si>
  <si>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</si>
  <si>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</si>
  <si>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</si>
  <si>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</si>
  <si>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</si>
  <si>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</si>
  <si>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</si>
  <si>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</si>
  <si>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</si>
  <si>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</si>
  <si>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</si>
  <si>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</si>
  <si>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</si>
  <si>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</si>
  <si>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</si>
  <si>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</si>
  <si>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</si>
  <si>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</si>
  <si>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</si>
  <si>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</si>
  <si>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</si>
  <si>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</si>
  <si>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</si>
  <si>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</si>
  <si>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</si>
  <si>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</si>
  <si>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</si>
  <si>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</si>
  <si>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</si>
  <si>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</si>
  <si>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</si>
  <si>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</si>
  <si>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</si>
  <si>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</si>
  <si>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</si>
  <si>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</si>
  <si>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</si>
  <si>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</si>
  <si>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</si>
  <si>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</si>
  <si>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</si>
  <si>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</si>
  <si>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</si>
  <si>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</si>
  <si>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</si>
  <si>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</si>
  <si>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</si>
  <si>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</si>
  <si>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</si>
  <si>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</si>
  <si>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</si>
  <si>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</si>
  <si>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</si>
  <si>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</si>
  <si>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</si>
  <si>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</si>
  <si>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</si>
  <si>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</si>
  <si>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</si>
  <si>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</si>
  <si>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</si>
  <si>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</si>
  <si>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</si>
  <si>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</si>
  <si>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</si>
  <si>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</si>
  <si>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</si>
  <si>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</si>
  <si>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</si>
  <si>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</si>
  <si>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</si>
  <si>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</si>
  <si>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</si>
  <si>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</si>
  <si>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</si>
  <si>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</si>
  <si>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</si>
  <si>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</si>
  <si>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</si>
  <si>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</si>
  <si>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</si>
  <si>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</si>
  <si>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</si>
  <si>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</si>
  <si>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</si>
  <si>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</si>
  <si>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</si>
  <si>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</si>
  <si>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</si>
  <si>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</si>
  <si>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</si>
  <si>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</si>
  <si>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</si>
  <si>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</si>
  <si>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</si>
  <si>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</si>
  <si>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</si>
  <si>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</si>
  <si>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</si>
  <si>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</si>
  <si>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</si>
  <si>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</si>
  <si>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</si>
  <si>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</si>
  <si>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</si>
  <si>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</si>
  <si>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</si>
  <si>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</si>
  <si>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</si>
  <si>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</si>
  <si>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</si>
  <si>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</si>
  <si>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</si>
  <si>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</si>
  <si>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</si>
  <si>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</si>
  <si>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</si>
  <si>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</si>
  <si>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</si>
  <si>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</si>
  <si>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</si>
  <si>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</si>
  <si>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</si>
  <si>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</si>
  <si>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</si>
  <si>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</si>
  <si>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</si>
  <si>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</si>
  <si>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</si>
  <si>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</si>
  <si>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</si>
  <si>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</si>
  <si>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</si>
  <si>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</si>
  <si>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</si>
  <si>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</si>
  <si>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</si>
  <si>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</si>
  <si>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</si>
  <si>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</si>
  <si>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</si>
  <si>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</si>
  <si>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</si>
  <si>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</si>
  <si>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</si>
  <si>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</si>
  <si>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</si>
  <si>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</si>
  <si>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</si>
  <si>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</si>
  <si>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</si>
  <si>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</si>
  <si>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</si>
  <si>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</si>
  <si>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</si>
  <si>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</si>
  <si>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</si>
  <si>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</si>
  <si>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</si>
  <si>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</si>
  <si>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</si>
  <si>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</si>
  <si>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</si>
  <si>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</si>
  <si>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</si>
  <si>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</si>
  <si>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</si>
  <si>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</si>
  <si>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</si>
  <si>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</si>
  <si>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</si>
  <si>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</si>
  <si>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</si>
  <si>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</si>
  <si>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</si>
  <si>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</si>
  <si>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</si>
  <si>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</si>
  <si>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</si>
  <si>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</si>
  <si>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</si>
  <si>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</si>
  <si>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</si>
  <si>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</si>
  <si>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</si>
  <si>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</si>
  <si>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</si>
  <si>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</si>
  <si>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</si>
  <si>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</si>
  <si>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</si>
  <si>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</si>
  <si>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</si>
  <si>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</si>
  <si>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</si>
  <si>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</si>
  <si>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</si>
  <si>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</si>
  <si>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</si>
  <si>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</si>
  <si>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</si>
  <si>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</si>
  <si>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</si>
  <si>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</si>
  <si>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</si>
  <si>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</si>
  <si>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</si>
  <si>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</si>
  <si>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</si>
  <si>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</si>
  <si>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</si>
  <si>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</si>
  <si>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</si>
  <si>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</si>
  <si>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</si>
  <si>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</si>
  <si>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</si>
  <si>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</si>
  <si>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</si>
  <si>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</si>
  <si>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</si>
  <si>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</si>
  <si>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</si>
  <si>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</si>
  <si>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</si>
  <si>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</si>
  <si>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</si>
  <si>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</si>
  <si>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</si>
  <si>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</si>
  <si>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</si>
  <si>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</si>
  <si>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</si>
  <si>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</si>
  <si>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</si>
  <si>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</si>
  <si>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</si>
  <si>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</si>
  <si>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</si>
  <si>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</si>
  <si>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</si>
  <si>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</si>
  <si>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</si>
  <si>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</si>
  <si>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</si>
  <si>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</si>
  <si>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</si>
  <si>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</si>
  <si>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</si>
  <si>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</si>
  <si>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</si>
  <si>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</si>
  <si>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</si>
  <si>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</si>
  <si>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</si>
  <si>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</si>
  <si>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</si>
  <si>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</si>
  <si>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</si>
  <si>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</si>
  <si>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</si>
  <si>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</si>
  <si>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</si>
  <si>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</si>
  <si>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</si>
  <si>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</si>
  <si>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</si>
  <si>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</si>
  <si>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</si>
  <si>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</si>
  <si>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</si>
  <si>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</si>
  <si>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</si>
  <si>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</si>
  <si>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</si>
  <si>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</si>
  <si>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</si>
  <si>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</si>
  <si>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</si>
  <si>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</si>
  <si>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</si>
  <si>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</si>
  <si>
    <t>4-7-4</t>
  </si>
  <si>
    <t>10-2-1</t>
  </si>
  <si>
    <t>12-2-2</t>
  </si>
  <si>
    <t>8-3-4</t>
  </si>
  <si>
    <t>11-5-0</t>
  </si>
  <si>
    <t>5-5-5</t>
  </si>
  <si>
    <t>6-6-3</t>
  </si>
  <si>
    <t>7-5-3</t>
  </si>
  <si>
    <t>8-6-2</t>
  </si>
  <si>
    <t>12-3-0</t>
  </si>
  <si>
    <t>5-8-1</t>
  </si>
  <si>
    <t>10-6-1</t>
  </si>
  <si>
    <t>7-4-3</t>
  </si>
  <si>
    <t>13-2-2</t>
  </si>
  <si>
    <t>10-3-1</t>
  </si>
  <si>
    <t>4-8-4</t>
  </si>
  <si>
    <t>2-8-4</t>
  </si>
  <si>
    <t>10-6-0</t>
  </si>
  <si>
    <t>6-7-2</t>
  </si>
  <si>
    <t>11-5-1</t>
  </si>
  <si>
    <t>7-5-2</t>
  </si>
  <si>
    <t>12-4-0</t>
  </si>
  <si>
    <t>7-6-3</t>
  </si>
  <si>
    <t>11-1-3</t>
  </si>
  <si>
    <t>9-3-4</t>
  </si>
  <si>
    <t>5-9-1</t>
  </si>
  <si>
    <t>6-10-1</t>
  </si>
  <si>
    <t>4-5-3</t>
  </si>
  <si>
    <t>14-2-2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</si>
</sst>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C2" sqref="C2"/>
    </sheetView>
  </sheetViews>
  <sheetFormatPr defaultColWidth="9.140625"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3</v>
      </c>
    </row>
    <row r="30" spans="1:1" x14ac:dyDescent="0.25">
      <c r="A30" s="3" t="s">
        <v>2</v>
      </c>
    </row>
    <row r="31" spans="1:1" x14ac:dyDescent="0.25">
      <c r="A31" s="3" t="s">
        <v>1</v>
      </c>
    </row>
    <row r="32" spans="1:1" x14ac:dyDescent="0.25">
      <c r="A32" s="3" t="s">
        <v>0</v>
      </c>
    </row>
    <row r="33" spans="1:1" ht="15.75" thickBot="1" x14ac:dyDescent="0.3">
      <c r="A33" s="2" t="s">
        <v>105</v>
      </c>
    </row>
    <row r="34" spans="1:1" ht="15.75" thickTop="1" x14ac:dyDescent="0.25"/>
  </sheetData>
  <hyperlinks>
    <hyperlink ref="C1" location="Standings!A1" display="Standings" xr:uid="{00000000-0004-0000-0000-000000000000}"/>
    <hyperlink ref="C2" location="Standings_Daily!A1" display="Daily Standings" xr:uid="{00000000-0004-0000-0000-000001000000}"/>
    <hyperlink ref="A2" location="Anaheim_Ducks!A1" display="Anaheim Ducks" xr:uid="{00000000-0004-0000-0000-000002000000}"/>
    <hyperlink ref="A33" location="Utah_Hockey_Club!A1" display="Utah Hockey Club" xr:uid="{00000000-0004-0000-0000-000003000000}"/>
    <hyperlink ref="A3" location="Boston_Bruins!A1" display="Boston Bruins" xr:uid="{00000000-0004-0000-0000-000004000000}"/>
    <hyperlink ref="A4" location="Buffalo_Sabres!A1" display="Buffalo Sabres" xr:uid="{00000000-0004-0000-0000-000005000000}"/>
    <hyperlink ref="A5" location="Calgary_Flames!A1" display="Calgary Flames" xr:uid="{00000000-0004-0000-0000-000006000000}"/>
    <hyperlink ref="A6" location="Carolina_Hurricanes!A1" display="Carolina Hurricanes" xr:uid="{00000000-0004-0000-0000-000007000000}"/>
    <hyperlink ref="A7" location="Chicago_Blackhawks!A1" display="Chicago Blackhawks" xr:uid="{00000000-0004-0000-0000-000008000000}"/>
    <hyperlink ref="A8" location="Colorado_Avalanche!A1" display="Colorado Avalanche" xr:uid="{00000000-0004-0000-0000-000009000000}"/>
    <hyperlink ref="A9" location="Columbus_Blue_Jackets!A1" display="Columbus Blue Jackets" xr:uid="{00000000-0004-0000-0000-00000A000000}"/>
    <hyperlink ref="A10" location="Dallas_Stars!A1" display="Dallas Stars" xr:uid="{00000000-0004-0000-0000-00000B000000}"/>
    <hyperlink ref="A11" location="Detroit_Red_Wings!A1" display="Detroit Red Wings" xr:uid="{00000000-0004-0000-0000-00000C000000}"/>
    <hyperlink ref="A12" location="Edmonton_Oilers!A1" display="Edmonton Oilers" xr:uid="{00000000-0004-0000-0000-00000D000000}"/>
    <hyperlink ref="A13" location="Florida_Panthers!A1" display="Florida Panthers" xr:uid="{00000000-0004-0000-0000-00000E000000}"/>
    <hyperlink ref="A14" location="Los_Angeles_Kings!A1" display="Los Angeles Kings" xr:uid="{00000000-0004-0000-0000-00000F000000}"/>
    <hyperlink ref="A15" location="Minnesota_Wild!A1" display="Minnesota Wild" xr:uid="{00000000-0004-0000-0000-000010000000}"/>
    <hyperlink ref="A16" location="Montreal_Canadiens!A1" display="Montreal Canadiens" xr:uid="{00000000-0004-0000-0000-000011000000}"/>
    <hyperlink ref="A17" location="Nashville_Predators!A1" display="Nashville Predators" xr:uid="{00000000-0004-0000-0000-000012000000}"/>
    <hyperlink ref="A18" location="New_Jersey_Devils!A1" display="New Jersey Devils" xr:uid="{00000000-0004-0000-0000-000013000000}"/>
    <hyperlink ref="A19" location="New_York_Islanders!A1" display="New York Islanders" xr:uid="{00000000-0004-0000-0000-000014000000}"/>
    <hyperlink ref="A20" location="New_York_Rangers!A1" display="New York Rangers" xr:uid="{00000000-0004-0000-0000-000015000000}"/>
    <hyperlink ref="A21" location="Ottawa_Senators!A1" display="Ottawa Senators" xr:uid="{00000000-0004-0000-0000-000016000000}"/>
    <hyperlink ref="A22" location="Philadelphia_Flyers!A1" display="Philadelphia Flyers" xr:uid="{00000000-0004-0000-0000-000017000000}"/>
    <hyperlink ref="A23" location="Pittsburgh_Penguins!A1" display="Pittsburgh Penguins" xr:uid="{00000000-0004-0000-0000-000018000000}"/>
    <hyperlink ref="A24" location="San_Jose_Sharks!A1" display="San Jose Sharks" xr:uid="{00000000-0004-0000-0000-000019000000}"/>
    <hyperlink ref="A25" location="Seattle_Kraken!A1" display="Seattle Kraken" xr:uid="{00000000-0004-0000-0000-00001A000000}"/>
    <hyperlink ref="A26" location="St_Louis_Blues!A1" display="St. Louis Blues" xr:uid="{00000000-0004-0000-0000-00001B000000}"/>
    <hyperlink ref="A27" location="Tampa_Bay_Lightning!A1" display="Tampa Bay Lightning" xr:uid="{00000000-0004-0000-0000-00001C000000}"/>
    <hyperlink ref="A28" location="Toronto_Maple_Leafs!A1" display="Toronto Maple Leafs" xr:uid="{00000000-0004-0000-0000-00001D000000}"/>
    <hyperlink ref="A29" location="Vancouver_Canucks!A1" display="Vancouver Canucks" xr:uid="{00000000-0004-0000-0000-00001E000000}"/>
    <hyperlink ref="A30" location="Vegas_Golden_Knights!A1" display="Vegas Golden Knights" xr:uid="{00000000-0004-0000-0000-00001F000000}"/>
    <hyperlink ref="A31" location="Washington_Capitals!A1" display="Washington Capitals" xr:uid="{00000000-0004-0000-0000-000020000000}"/>
    <hyperlink ref="A32" location="Winnipeg_Jets!A1" display="Winnipeg Jets" xr:uid="{00000000-0004-0000-0000-000021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x14ac:dyDescent="0.2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x14ac:dyDescent="0.2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x14ac:dyDescent="0.2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x14ac:dyDescent="0.2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x14ac:dyDescent="0.2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x14ac:dyDescent="0.2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900-000000000000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A00-000000000000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x14ac:dyDescent="0.2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x14ac:dyDescent="0.2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x14ac:dyDescent="0.2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x14ac:dyDescent="0.2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x14ac:dyDescent="0.2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x14ac:dyDescent="0.2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x14ac:dyDescent="0.2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x14ac:dyDescent="0.2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x14ac:dyDescent="0.2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B00-000000000000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x14ac:dyDescent="0.2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x14ac:dyDescent="0.2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x14ac:dyDescent="0.2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x14ac:dyDescent="0.2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x14ac:dyDescent="0.2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x14ac:dyDescent="0.2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 x14ac:dyDescent="0.3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x14ac:dyDescent="0.2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x14ac:dyDescent="0.2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x14ac:dyDescent="0.2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 x14ac:dyDescent="0.3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x14ac:dyDescent="0.2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x14ac:dyDescent="0.2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x14ac:dyDescent="0.2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x14ac:dyDescent="0.2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 x14ac:dyDescent="0.3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x14ac:dyDescent="0.2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x14ac:dyDescent="0.2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x14ac:dyDescent="0.2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x14ac:dyDescent="0.2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 x14ac:dyDescent="0.3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x14ac:dyDescent="0.2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x14ac:dyDescent="0.2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x14ac:dyDescent="0.2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x14ac:dyDescent="0.2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x14ac:dyDescent="0.2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x14ac:dyDescent="0.2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 x14ac:dyDescent="0.3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x14ac:dyDescent="0.2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x14ac:dyDescent="0.2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x14ac:dyDescent="0.2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 x14ac:dyDescent="0.3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x14ac:dyDescent="0.2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x14ac:dyDescent="0.2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x14ac:dyDescent="0.2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x14ac:dyDescent="0.2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 x14ac:dyDescent="0.3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x14ac:dyDescent="0.2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x14ac:dyDescent="0.2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x14ac:dyDescent="0.2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x14ac:dyDescent="0.2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 x14ac:dyDescent="0.3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x14ac:dyDescent="0.2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x14ac:dyDescent="0.2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x14ac:dyDescent="0.2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x14ac:dyDescent="0.2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x14ac:dyDescent="0.2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 x14ac:dyDescent="0.3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x14ac:dyDescent="0.2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x14ac:dyDescent="0.2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x14ac:dyDescent="0.2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x14ac:dyDescent="0.2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x14ac:dyDescent="0.2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x14ac:dyDescent="0.2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 x14ac:dyDescent="0.3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x14ac:dyDescent="0.2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x14ac:dyDescent="0.2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x14ac:dyDescent="0.2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x14ac:dyDescent="0.2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 x14ac:dyDescent="0.3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x14ac:dyDescent="0.2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x14ac:dyDescent="0.2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x14ac:dyDescent="0.2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x14ac:dyDescent="0.2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x14ac:dyDescent="0.2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 x14ac:dyDescent="0.3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7"/>
  <sheetViews>
    <sheetView topLeftCell="A14" workbookViewId="0">
      <selection activeCell="A43" sqref="A4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x14ac:dyDescent="0.2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x14ac:dyDescent="0.2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x14ac:dyDescent="0.2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x14ac:dyDescent="0.2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x14ac:dyDescent="0.2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 x14ac:dyDescent="0.3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x14ac:dyDescent="0.2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x14ac:dyDescent="0.2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x14ac:dyDescent="0.2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x14ac:dyDescent="0.2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x14ac:dyDescent="0.2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x14ac:dyDescent="0.2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 x14ac:dyDescent="0.3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x14ac:dyDescent="0.2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x14ac:dyDescent="0.2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x14ac:dyDescent="0.2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x14ac:dyDescent="0.2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x14ac:dyDescent="0.2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x14ac:dyDescent="0.2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 x14ac:dyDescent="0.3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x14ac:dyDescent="0.2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x14ac:dyDescent="0.2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x14ac:dyDescent="0.2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x14ac:dyDescent="0.2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x14ac:dyDescent="0.2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x14ac:dyDescent="0.2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x14ac:dyDescent="0.2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x14ac:dyDescent="0.2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x14ac:dyDescent="0.2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x14ac:dyDescent="0.2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x14ac:dyDescent="0.2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x14ac:dyDescent="0.2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x14ac:dyDescent="0.2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x14ac:dyDescent="0.2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x14ac:dyDescent="0.2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x14ac:dyDescent="0.2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x14ac:dyDescent="0.2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x14ac:dyDescent="0.2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x14ac:dyDescent="0.2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x14ac:dyDescent="0.2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x14ac:dyDescent="0.2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x14ac:dyDescent="0.2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x14ac:dyDescent="0.2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x14ac:dyDescent="0.2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x14ac:dyDescent="0.2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x14ac:dyDescent="0.2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x14ac:dyDescent="0.2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abSelected="1" workbookViewId="0">
      <selection activeCell="B68" sqref="B68"/>
    </sheetView>
  </sheetViews>
  <sheetFormatPr defaultColWidth="9.140625"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9" t="s">
        <v>42</v>
      </c>
      <c r="B1" s="49"/>
      <c r="C1" s="18" t="s">
        <v>41</v>
      </c>
    </row>
    <row r="2" spans="1:3" ht="16.5" hidden="1" outlineLevel="1" thickTop="1" thickBot="1" x14ac:dyDescent="0.3">
      <c r="A2" s="16" t="s">
        <v>34</v>
      </c>
      <c r="B2" s="15" t="s">
        <v>32</v>
      </c>
    </row>
    <row r="3" spans="1:3" ht="15.75" hidden="1" outlineLevel="1" thickTop="1" x14ac:dyDescent="0.25">
      <c r="A3" s="13">
        <v>45569</v>
      </c>
      <c r="B3" s="17" t="s">
        <v>32</v>
      </c>
    </row>
    <row r="4" spans="1:3" hidden="1" outlineLevel="1" x14ac:dyDescent="0.25">
      <c r="A4" s="13">
        <v>45570</v>
      </c>
      <c r="B4" s="12" t="s">
        <v>32</v>
      </c>
    </row>
    <row r="5" spans="1:3" hidden="1" outlineLevel="1" x14ac:dyDescent="0.25">
      <c r="A5" s="13">
        <v>45573</v>
      </c>
      <c r="B5" s="44" t="s">
        <v>32</v>
      </c>
    </row>
    <row r="6" spans="1:3" hidden="1" outlineLevel="1" x14ac:dyDescent="0.25">
      <c r="A6" s="13">
        <v>45574</v>
      </c>
      <c r="B6" s="44" t="s">
        <v>32</v>
      </c>
    </row>
    <row r="7" spans="1:3" hidden="1" outlineLevel="1" x14ac:dyDescent="0.25">
      <c r="A7" s="13">
        <v>45575</v>
      </c>
      <c r="B7" s="44" t="s">
        <v>32</v>
      </c>
    </row>
    <row r="8" spans="1:3" hidden="1" outlineLevel="1" x14ac:dyDescent="0.25">
      <c r="A8" s="13">
        <v>45576</v>
      </c>
      <c r="B8" s="12" t="s">
        <v>32</v>
      </c>
    </row>
    <row r="9" spans="1:3" hidden="1" outlineLevel="1" x14ac:dyDescent="0.25">
      <c r="A9" s="13">
        <v>45577</v>
      </c>
      <c r="B9" s="12" t="s">
        <v>32</v>
      </c>
    </row>
    <row r="10" spans="1:3" hidden="1" outlineLevel="1" x14ac:dyDescent="0.25">
      <c r="A10" s="13">
        <v>45578</v>
      </c>
      <c r="B10" s="45" t="s">
        <v>32</v>
      </c>
    </row>
    <row r="11" spans="1:3" hidden="1" outlineLevel="1" x14ac:dyDescent="0.25">
      <c r="A11" s="13">
        <v>45579</v>
      </c>
      <c r="B11" s="45" t="s">
        <v>32</v>
      </c>
    </row>
    <row r="12" spans="1:3" hidden="1" outlineLevel="1" x14ac:dyDescent="0.25">
      <c r="A12" s="13">
        <v>45580</v>
      </c>
      <c r="B12" s="46" t="s">
        <v>32</v>
      </c>
    </row>
    <row r="13" spans="1:3" hidden="1" outlineLevel="1" x14ac:dyDescent="0.25">
      <c r="A13" s="13">
        <v>45581</v>
      </c>
      <c r="B13" s="46" t="s">
        <v>32</v>
      </c>
    </row>
    <row r="14" spans="1:3" hidden="1" outlineLevel="1" x14ac:dyDescent="0.25">
      <c r="A14" s="13">
        <v>45582</v>
      </c>
      <c r="B14" s="47" t="s">
        <v>32</v>
      </c>
    </row>
    <row r="15" spans="1:3" hidden="1" outlineLevel="1" x14ac:dyDescent="0.25">
      <c r="A15" s="13">
        <v>45583</v>
      </c>
      <c r="B15" s="12" t="s">
        <v>32</v>
      </c>
    </row>
    <row r="16" spans="1:3" hidden="1" outlineLevel="1" x14ac:dyDescent="0.25">
      <c r="A16" s="13">
        <v>45584</v>
      </c>
      <c r="B16" s="12" t="s">
        <v>32</v>
      </c>
    </row>
    <row r="17" spans="1:2" hidden="1" outlineLevel="1" x14ac:dyDescent="0.25">
      <c r="A17" s="13">
        <v>45585</v>
      </c>
      <c r="B17" s="47" t="s">
        <v>32</v>
      </c>
    </row>
    <row r="18" spans="1:2" hidden="1" outlineLevel="1" x14ac:dyDescent="0.25">
      <c r="A18" s="13">
        <v>45586</v>
      </c>
      <c r="B18" s="47" t="s">
        <v>32</v>
      </c>
    </row>
    <row r="19" spans="1:2" hidden="1" outlineLevel="1" x14ac:dyDescent="0.25">
      <c r="A19" s="13">
        <v>45587</v>
      </c>
      <c r="B19" s="47" t="s">
        <v>32</v>
      </c>
    </row>
    <row r="20" spans="1:2" hidden="1" outlineLevel="1" x14ac:dyDescent="0.25">
      <c r="A20" s="13">
        <v>45588</v>
      </c>
      <c r="B20" s="47" t="s">
        <v>32</v>
      </c>
    </row>
    <row r="21" spans="1:2" hidden="1" outlineLevel="1" x14ac:dyDescent="0.25">
      <c r="A21" s="13">
        <v>45589</v>
      </c>
      <c r="B21" s="47" t="s">
        <v>32</v>
      </c>
    </row>
    <row r="22" spans="1:2" hidden="1" outlineLevel="1" x14ac:dyDescent="0.25">
      <c r="A22" s="13">
        <v>45590</v>
      </c>
      <c r="B22" s="12" t="s">
        <v>32</v>
      </c>
    </row>
    <row r="23" spans="1:2" hidden="1" outlineLevel="1" x14ac:dyDescent="0.25">
      <c r="A23" s="13">
        <v>45591</v>
      </c>
      <c r="B23" s="12" t="s">
        <v>32</v>
      </c>
    </row>
    <row r="24" spans="1:2" hidden="1" outlineLevel="1" x14ac:dyDescent="0.25">
      <c r="A24" s="13">
        <v>45592</v>
      </c>
      <c r="B24" s="47" t="s">
        <v>32</v>
      </c>
    </row>
    <row r="25" spans="1:2" hidden="1" outlineLevel="1" x14ac:dyDescent="0.25">
      <c r="A25" s="13">
        <v>45593</v>
      </c>
      <c r="B25" s="47" t="s">
        <v>32</v>
      </c>
    </row>
    <row r="26" spans="1:2" hidden="1" outlineLevel="1" x14ac:dyDescent="0.25">
      <c r="A26" s="13">
        <v>45594</v>
      </c>
      <c r="B26" s="47" t="s">
        <v>32</v>
      </c>
    </row>
    <row r="27" spans="1:2" hidden="1" outlineLevel="1" x14ac:dyDescent="0.25">
      <c r="A27" s="13">
        <v>45595</v>
      </c>
      <c r="B27" s="47" t="s">
        <v>32</v>
      </c>
    </row>
    <row r="28" spans="1:2" ht="15.75" hidden="1" outlineLevel="1" thickBot="1" x14ac:dyDescent="0.3">
      <c r="A28" s="13">
        <v>45596</v>
      </c>
      <c r="B28" s="47" t="s">
        <v>32</v>
      </c>
    </row>
    <row r="29" spans="1:2" ht="20.25" collapsed="1" thickTop="1" thickBot="1" x14ac:dyDescent="0.3">
      <c r="A29" s="49" t="s">
        <v>40</v>
      </c>
      <c r="B29" s="49"/>
    </row>
    <row r="30" spans="1:2" ht="16.5" hidden="1" outlineLevel="1" thickTop="1" thickBot="1" x14ac:dyDescent="0.3">
      <c r="A30" s="16" t="s">
        <v>34</v>
      </c>
      <c r="B30" s="15" t="s">
        <v>32</v>
      </c>
    </row>
    <row r="31" spans="1:2" ht="15.75" hidden="1" outlineLevel="1" thickTop="1" x14ac:dyDescent="0.25">
      <c r="A31" s="13">
        <v>45597</v>
      </c>
      <c r="B31" s="12" t="s">
        <v>32</v>
      </c>
    </row>
    <row r="32" spans="1:2" hidden="1" outlineLevel="1" x14ac:dyDescent="0.25">
      <c r="A32" s="13">
        <v>45598</v>
      </c>
      <c r="B32" s="12" t="s">
        <v>32</v>
      </c>
    </row>
    <row r="33" spans="1:2" hidden="1" outlineLevel="1" x14ac:dyDescent="0.25">
      <c r="A33" s="13">
        <v>45599</v>
      </c>
      <c r="B33" s="48" t="s">
        <v>32</v>
      </c>
    </row>
    <row r="34" spans="1:2" hidden="1" outlineLevel="1" x14ac:dyDescent="0.25">
      <c r="A34" s="13">
        <v>45600</v>
      </c>
      <c r="B34" s="48" t="s">
        <v>32</v>
      </c>
    </row>
    <row r="35" spans="1:2" hidden="1" outlineLevel="1" x14ac:dyDescent="0.25">
      <c r="A35" s="13">
        <v>45601</v>
      </c>
      <c r="B35" s="48" t="s">
        <v>32</v>
      </c>
    </row>
    <row r="36" spans="1:2" hidden="1" outlineLevel="1" x14ac:dyDescent="0.25">
      <c r="A36" s="13">
        <v>45602</v>
      </c>
      <c r="B36" s="48" t="s">
        <v>32</v>
      </c>
    </row>
    <row r="37" spans="1:2" hidden="1" outlineLevel="1" x14ac:dyDescent="0.25">
      <c r="A37" s="13">
        <v>45603</v>
      </c>
      <c r="B37" s="48" t="s">
        <v>32</v>
      </c>
    </row>
    <row r="38" spans="1:2" hidden="1" outlineLevel="1" x14ac:dyDescent="0.25">
      <c r="A38" s="13">
        <v>45604</v>
      </c>
      <c r="B38" s="12" t="s">
        <v>32</v>
      </c>
    </row>
    <row r="39" spans="1:2" hidden="1" outlineLevel="1" x14ac:dyDescent="0.25">
      <c r="A39" s="13">
        <v>45605</v>
      </c>
      <c r="B39" s="12" t="s">
        <v>32</v>
      </c>
    </row>
    <row r="40" spans="1:2" hidden="1" outlineLevel="1" x14ac:dyDescent="0.25">
      <c r="A40" s="13">
        <v>45606</v>
      </c>
      <c r="B40" s="48" t="s">
        <v>32</v>
      </c>
    </row>
    <row r="41" spans="1:2" hidden="1" outlineLevel="1" x14ac:dyDescent="0.25">
      <c r="A41" s="13">
        <v>45607</v>
      </c>
      <c r="B41" s="48" t="s">
        <v>32</v>
      </c>
    </row>
    <row r="42" spans="1:2" hidden="1" outlineLevel="1" x14ac:dyDescent="0.25">
      <c r="A42" s="13">
        <v>45608</v>
      </c>
      <c r="B42" s="48" t="s">
        <v>32</v>
      </c>
    </row>
    <row r="43" spans="1:2" hidden="1" outlineLevel="1" x14ac:dyDescent="0.25">
      <c r="A43" s="13">
        <v>45609</v>
      </c>
      <c r="B43" s="48" t="s">
        <v>32</v>
      </c>
    </row>
    <row r="44" spans="1:2" hidden="1" outlineLevel="1" x14ac:dyDescent="0.25">
      <c r="A44" s="13">
        <v>45610</v>
      </c>
      <c r="B44" s="48" t="s">
        <v>32</v>
      </c>
    </row>
    <row r="45" spans="1:2" hidden="1" outlineLevel="1" x14ac:dyDescent="0.25">
      <c r="A45" s="13">
        <v>45611</v>
      </c>
      <c r="B45" s="12" t="s">
        <v>32</v>
      </c>
    </row>
    <row r="46" spans="1:2" hidden="1" outlineLevel="1" x14ac:dyDescent="0.25">
      <c r="A46" s="13">
        <v>45612</v>
      </c>
      <c r="B46" s="12" t="s">
        <v>32</v>
      </c>
    </row>
    <row r="47" spans="1:2" hidden="1" outlineLevel="1" x14ac:dyDescent="0.25">
      <c r="A47" s="13">
        <v>45613</v>
      </c>
      <c r="B47" s="48" t="s">
        <v>32</v>
      </c>
    </row>
    <row r="48" spans="1:2" hidden="1" outlineLevel="1" x14ac:dyDescent="0.25">
      <c r="A48" s="13">
        <v>45614</v>
      </c>
      <c r="B48" s="48" t="s">
        <v>32</v>
      </c>
    </row>
    <row r="49" spans="1:2" hidden="1" outlineLevel="1" x14ac:dyDescent="0.25">
      <c r="A49" s="13">
        <v>45615</v>
      </c>
      <c r="B49" s="48" t="s">
        <v>32</v>
      </c>
    </row>
    <row r="50" spans="1:2" hidden="1" outlineLevel="1" x14ac:dyDescent="0.25">
      <c r="A50" s="13">
        <v>45616</v>
      </c>
      <c r="B50" s="48" t="s">
        <v>32</v>
      </c>
    </row>
    <row r="51" spans="1:2" hidden="1" outlineLevel="1" x14ac:dyDescent="0.25">
      <c r="A51" s="13">
        <v>45617</v>
      </c>
      <c r="B51" s="48" t="s">
        <v>32</v>
      </c>
    </row>
    <row r="52" spans="1:2" hidden="1" outlineLevel="1" x14ac:dyDescent="0.25">
      <c r="A52" s="13">
        <v>45618</v>
      </c>
      <c r="B52" s="12" t="s">
        <v>32</v>
      </c>
    </row>
    <row r="53" spans="1:2" hidden="1" outlineLevel="1" x14ac:dyDescent="0.25">
      <c r="A53" s="13">
        <v>45619</v>
      </c>
      <c r="B53" s="12" t="s">
        <v>32</v>
      </c>
    </row>
    <row r="54" spans="1:2" hidden="1" outlineLevel="1" x14ac:dyDescent="0.25">
      <c r="A54" s="13">
        <v>45620</v>
      </c>
      <c r="B54" s="12" t="s">
        <v>32</v>
      </c>
    </row>
    <row r="55" spans="1:2" hidden="1" outlineLevel="1" x14ac:dyDescent="0.25">
      <c r="A55" s="13">
        <v>45621</v>
      </c>
      <c r="B55" s="48" t="s">
        <v>32</v>
      </c>
    </row>
    <row r="56" spans="1:2" hidden="1" outlineLevel="1" x14ac:dyDescent="0.25">
      <c r="A56" s="13">
        <v>45622</v>
      </c>
      <c r="B56" s="48" t="s">
        <v>32</v>
      </c>
    </row>
    <row r="57" spans="1:2" hidden="1" outlineLevel="1" x14ac:dyDescent="0.25">
      <c r="A57" s="13">
        <v>45623</v>
      </c>
      <c r="B57" s="12" t="s">
        <v>32</v>
      </c>
    </row>
    <row r="58" spans="1:2" hidden="1" outlineLevel="1" x14ac:dyDescent="0.25">
      <c r="A58" s="13">
        <v>45625</v>
      </c>
      <c r="B58" s="12" t="s">
        <v>32</v>
      </c>
    </row>
    <row r="59" spans="1:2" ht="15.75" hidden="1" outlineLevel="1" thickBot="1" x14ac:dyDescent="0.3">
      <c r="A59" s="13">
        <v>45626</v>
      </c>
      <c r="B59" s="12" t="s">
        <v>32</v>
      </c>
    </row>
    <row r="60" spans="1:2" ht="20.25" collapsed="1" thickTop="1" thickBot="1" x14ac:dyDescent="0.3">
      <c r="A60" s="49" t="s">
        <v>39</v>
      </c>
      <c r="B60" s="49"/>
    </row>
    <row r="61" spans="1:2" ht="16.5" outlineLevel="1" thickTop="1" thickBot="1" x14ac:dyDescent="0.3">
      <c r="A61" s="16" t="s">
        <v>34</v>
      </c>
      <c r="B61" s="15" t="s">
        <v>32</v>
      </c>
    </row>
    <row r="62" spans="1:2" ht="15.75" outlineLevel="1" thickTop="1" x14ac:dyDescent="0.25">
      <c r="A62" s="14">
        <v>45627</v>
      </c>
      <c r="B62" s="48" t="s">
        <v>32</v>
      </c>
    </row>
    <row r="63" spans="1:2" outlineLevel="1" x14ac:dyDescent="0.25">
      <c r="A63" s="13">
        <v>45628</v>
      </c>
      <c r="B63" s="48" t="s">
        <v>32</v>
      </c>
    </row>
    <row r="64" spans="1:2" outlineLevel="1" x14ac:dyDescent="0.25">
      <c r="A64" s="13">
        <v>45629</v>
      </c>
      <c r="B64" s="48" t="s">
        <v>32</v>
      </c>
    </row>
    <row r="65" spans="1:2" outlineLevel="1" x14ac:dyDescent="0.25">
      <c r="A65" s="13">
        <v>45630</v>
      </c>
      <c r="B65" s="48" t="s">
        <v>32</v>
      </c>
    </row>
    <row r="66" spans="1:2" outlineLevel="1" x14ac:dyDescent="0.25">
      <c r="A66" s="13">
        <v>45631</v>
      </c>
      <c r="B66" s="48" t="s">
        <v>32</v>
      </c>
    </row>
    <row r="67" spans="1:2" outlineLevel="1" x14ac:dyDescent="0.25">
      <c r="A67" s="13">
        <v>45632</v>
      </c>
      <c r="B67" s="12" t="s">
        <v>32</v>
      </c>
    </row>
    <row r="68" spans="1:2" outlineLevel="1" x14ac:dyDescent="0.25">
      <c r="A68" s="13">
        <v>45633</v>
      </c>
      <c r="B68" s="12"/>
    </row>
    <row r="69" spans="1:2" outlineLevel="1" x14ac:dyDescent="0.25">
      <c r="A69" s="13">
        <v>45634</v>
      </c>
      <c r="B69" s="12"/>
    </row>
    <row r="70" spans="1:2" outlineLevel="1" x14ac:dyDescent="0.25">
      <c r="A70" s="13">
        <v>45635</v>
      </c>
      <c r="B70" s="12"/>
    </row>
    <row r="71" spans="1:2" outlineLevel="1" x14ac:dyDescent="0.25">
      <c r="A71" s="13">
        <v>45636</v>
      </c>
      <c r="B71" s="12"/>
    </row>
    <row r="72" spans="1:2" outlineLevel="1" x14ac:dyDescent="0.25">
      <c r="A72" s="13">
        <v>45637</v>
      </c>
      <c r="B72" s="12"/>
    </row>
    <row r="73" spans="1:2" outlineLevel="1" x14ac:dyDescent="0.25">
      <c r="A73" s="13">
        <v>45638</v>
      </c>
      <c r="B73" s="12"/>
    </row>
    <row r="74" spans="1:2" outlineLevel="1" x14ac:dyDescent="0.25">
      <c r="A74" s="13">
        <v>45639</v>
      </c>
      <c r="B74" s="12"/>
    </row>
    <row r="75" spans="1:2" outlineLevel="1" x14ac:dyDescent="0.25">
      <c r="A75" s="13">
        <v>45640</v>
      </c>
      <c r="B75" s="12"/>
    </row>
    <row r="76" spans="1:2" outlineLevel="1" x14ac:dyDescent="0.25">
      <c r="A76" s="13">
        <v>45641</v>
      </c>
      <c r="B76" s="12"/>
    </row>
    <row r="77" spans="1:2" outlineLevel="1" x14ac:dyDescent="0.25">
      <c r="A77" s="13">
        <v>45642</v>
      </c>
      <c r="B77" s="12"/>
    </row>
    <row r="78" spans="1:2" outlineLevel="1" x14ac:dyDescent="0.25">
      <c r="A78" s="13">
        <v>45643</v>
      </c>
      <c r="B78" s="12"/>
    </row>
    <row r="79" spans="1:2" outlineLevel="1" x14ac:dyDescent="0.25">
      <c r="A79" s="13">
        <v>45644</v>
      </c>
      <c r="B79" s="12"/>
    </row>
    <row r="80" spans="1:2" outlineLevel="1" x14ac:dyDescent="0.25">
      <c r="A80" s="13">
        <v>45645</v>
      </c>
      <c r="B80" s="12"/>
    </row>
    <row r="81" spans="1:2" outlineLevel="1" x14ac:dyDescent="0.25">
      <c r="A81" s="13">
        <v>45646</v>
      </c>
      <c r="B81" s="12"/>
    </row>
    <row r="82" spans="1:2" outlineLevel="1" x14ac:dyDescent="0.25">
      <c r="A82" s="13">
        <v>45647</v>
      </c>
      <c r="B82" s="12"/>
    </row>
    <row r="83" spans="1:2" outlineLevel="1" x14ac:dyDescent="0.25">
      <c r="A83" s="13">
        <v>45648</v>
      </c>
      <c r="B83" s="12"/>
    </row>
    <row r="84" spans="1:2" outlineLevel="1" x14ac:dyDescent="0.25">
      <c r="A84" s="13">
        <v>45649</v>
      </c>
      <c r="B84" s="12"/>
    </row>
    <row r="85" spans="1:2" outlineLevel="1" x14ac:dyDescent="0.25">
      <c r="A85" s="13">
        <v>45653</v>
      </c>
      <c r="B85" s="12"/>
    </row>
    <row r="86" spans="1:2" outlineLevel="1" x14ac:dyDescent="0.25">
      <c r="A86" s="13">
        <v>45654</v>
      </c>
      <c r="B86" s="12"/>
    </row>
    <row r="87" spans="1:2" outlineLevel="1" x14ac:dyDescent="0.25">
      <c r="A87" s="13">
        <v>45655</v>
      </c>
      <c r="B87" s="12"/>
    </row>
    <row r="88" spans="1:2" outlineLevel="1" x14ac:dyDescent="0.25">
      <c r="A88" s="13">
        <v>45656</v>
      </c>
      <c r="B88" s="12"/>
    </row>
    <row r="89" spans="1:2" ht="15.75" outlineLevel="1" thickBot="1" x14ac:dyDescent="0.3">
      <c r="A89" s="13">
        <v>45657</v>
      </c>
      <c r="B89" s="10"/>
    </row>
    <row r="90" spans="1:2" ht="20.25" thickTop="1" thickBot="1" x14ac:dyDescent="0.3">
      <c r="A90" s="49" t="s">
        <v>38</v>
      </c>
      <c r="B90" s="49"/>
    </row>
    <row r="91" spans="1:2" ht="16.5" hidden="1" outlineLevel="1" thickTop="1" thickBot="1" x14ac:dyDescent="0.3">
      <c r="A91" s="16" t="s">
        <v>34</v>
      </c>
      <c r="B91" s="15" t="s">
        <v>32</v>
      </c>
    </row>
    <row r="92" spans="1:2" ht="16.5" hidden="1" outlineLevel="1" thickTop="1" thickBot="1" x14ac:dyDescent="0.3">
      <c r="A92" s="14"/>
      <c r="B92" s="17"/>
    </row>
    <row r="93" spans="1:2" ht="16.5" hidden="1" outlineLevel="1" thickTop="1" thickBot="1" x14ac:dyDescent="0.3">
      <c r="A93" s="13"/>
      <c r="B93" s="12"/>
    </row>
    <row r="94" spans="1:2" ht="16.5" hidden="1" outlineLevel="1" thickTop="1" thickBot="1" x14ac:dyDescent="0.3">
      <c r="A94" s="13"/>
      <c r="B94" s="12"/>
    </row>
    <row r="95" spans="1:2" ht="16.5" hidden="1" outlineLevel="1" thickTop="1" thickBot="1" x14ac:dyDescent="0.3">
      <c r="A95" s="13"/>
      <c r="B95" s="12"/>
    </row>
    <row r="96" spans="1:2" ht="16.5" hidden="1" outlineLevel="1" thickTop="1" thickBot="1" x14ac:dyDescent="0.3">
      <c r="A96" s="13"/>
      <c r="B96" s="12"/>
    </row>
    <row r="97" spans="1:2" ht="16.5" hidden="1" outlineLevel="1" thickTop="1" thickBot="1" x14ac:dyDescent="0.3">
      <c r="A97" s="13"/>
      <c r="B97" s="12"/>
    </row>
    <row r="98" spans="1:2" ht="16.5" hidden="1" outlineLevel="1" thickTop="1" thickBot="1" x14ac:dyDescent="0.3">
      <c r="A98" s="13"/>
      <c r="B98" s="12"/>
    </row>
    <row r="99" spans="1:2" ht="16.5" hidden="1" outlineLevel="1" thickTop="1" thickBot="1" x14ac:dyDescent="0.3">
      <c r="A99" s="13"/>
      <c r="B99" s="12"/>
    </row>
    <row r="100" spans="1:2" ht="16.5" hidden="1" outlineLevel="1" thickTop="1" thickBot="1" x14ac:dyDescent="0.3">
      <c r="A100" s="13"/>
      <c r="B100" s="12"/>
    </row>
    <row r="101" spans="1:2" ht="16.5" hidden="1" outlineLevel="1" thickTop="1" thickBot="1" x14ac:dyDescent="0.3">
      <c r="A101" s="13"/>
      <c r="B101" s="12"/>
    </row>
    <row r="102" spans="1:2" ht="16.5" hidden="1" outlineLevel="1" thickTop="1" thickBot="1" x14ac:dyDescent="0.3">
      <c r="A102" s="13"/>
      <c r="B102" s="12"/>
    </row>
    <row r="103" spans="1:2" ht="16.5" hidden="1" outlineLevel="1" thickTop="1" thickBot="1" x14ac:dyDescent="0.3">
      <c r="A103" s="13"/>
      <c r="B103" s="12"/>
    </row>
    <row r="104" spans="1:2" ht="16.5" hidden="1" outlineLevel="1" thickTop="1" thickBot="1" x14ac:dyDescent="0.3">
      <c r="A104" s="13"/>
      <c r="B104" s="12"/>
    </row>
    <row r="105" spans="1:2" ht="16.5" hidden="1" outlineLevel="1" thickTop="1" thickBot="1" x14ac:dyDescent="0.3">
      <c r="A105" s="13"/>
      <c r="B105" s="12"/>
    </row>
    <row r="106" spans="1:2" ht="16.5" hidden="1" outlineLevel="1" thickTop="1" thickBot="1" x14ac:dyDescent="0.3">
      <c r="A106" s="13"/>
      <c r="B106" s="12"/>
    </row>
    <row r="107" spans="1:2" ht="16.5" hidden="1" outlineLevel="1" thickTop="1" thickBot="1" x14ac:dyDescent="0.3">
      <c r="A107" s="13"/>
      <c r="B107" s="12"/>
    </row>
    <row r="108" spans="1:2" ht="16.5" hidden="1" outlineLevel="1" thickTop="1" thickBot="1" x14ac:dyDescent="0.3">
      <c r="A108" s="13"/>
      <c r="B108" s="12"/>
    </row>
    <row r="109" spans="1:2" ht="16.5" hidden="1" outlineLevel="1" thickTop="1" thickBot="1" x14ac:dyDescent="0.3">
      <c r="A109" s="13"/>
      <c r="B109" s="12"/>
    </row>
    <row r="110" spans="1:2" ht="16.5" hidden="1" outlineLevel="1" thickTop="1" thickBot="1" x14ac:dyDescent="0.3">
      <c r="A110" s="13"/>
      <c r="B110" s="12"/>
    </row>
    <row r="111" spans="1:2" ht="16.5" hidden="1" outlineLevel="1" thickTop="1" thickBot="1" x14ac:dyDescent="0.3">
      <c r="A111" s="13"/>
      <c r="B111" s="12"/>
    </row>
    <row r="112" spans="1:2" ht="16.5" hidden="1" outlineLevel="1" thickTop="1" thickBot="1" x14ac:dyDescent="0.3">
      <c r="A112" s="13"/>
      <c r="B112" s="12"/>
    </row>
    <row r="113" spans="1:2" ht="16.5" hidden="1" outlineLevel="1" thickTop="1" thickBot="1" x14ac:dyDescent="0.3">
      <c r="A113" s="13"/>
      <c r="B113" s="12"/>
    </row>
    <row r="114" spans="1:2" ht="16.5" hidden="1" outlineLevel="1" thickTop="1" thickBot="1" x14ac:dyDescent="0.3">
      <c r="A114" s="13"/>
      <c r="B114" s="12"/>
    </row>
    <row r="115" spans="1:2" ht="16.5" hidden="1" outlineLevel="1" thickTop="1" thickBot="1" x14ac:dyDescent="0.3">
      <c r="A115" s="13"/>
      <c r="B115" s="12"/>
    </row>
    <row r="116" spans="1:2" ht="16.5" hidden="1" outlineLevel="1" thickTop="1" thickBot="1" x14ac:dyDescent="0.3">
      <c r="A116" s="13"/>
      <c r="B116" s="12"/>
    </row>
    <row r="117" spans="1:2" ht="16.5" hidden="1" outlineLevel="1" thickTop="1" thickBot="1" x14ac:dyDescent="0.3">
      <c r="A117" s="13"/>
      <c r="B117" s="12"/>
    </row>
    <row r="118" spans="1:2" ht="16.5" hidden="1" outlineLevel="1" thickTop="1" thickBot="1" x14ac:dyDescent="0.3">
      <c r="A118" s="13"/>
      <c r="B118" s="12"/>
    </row>
    <row r="119" spans="1:2" ht="16.5" hidden="1" outlineLevel="1" thickTop="1" thickBot="1" x14ac:dyDescent="0.3">
      <c r="A119" s="13"/>
      <c r="B119" s="12"/>
    </row>
    <row r="120" spans="1:2" ht="16.5" hidden="1" outlineLevel="1" thickTop="1" thickBot="1" x14ac:dyDescent="0.3">
      <c r="A120" s="13"/>
      <c r="B120" s="12"/>
    </row>
    <row r="121" spans="1:2" ht="16.5" hidden="1" outlineLevel="1" thickTop="1" thickBot="1" x14ac:dyDescent="0.3">
      <c r="A121" s="13"/>
      <c r="B121" s="12"/>
    </row>
    <row r="122" spans="1:2" ht="16.5" hidden="1" outlineLevel="1" thickTop="1" thickBot="1" x14ac:dyDescent="0.3">
      <c r="A122" s="11"/>
      <c r="B122" s="12"/>
    </row>
    <row r="123" spans="1:2" ht="20.25" collapsed="1" thickTop="1" thickBot="1" x14ac:dyDescent="0.3">
      <c r="A123" s="49" t="s">
        <v>37</v>
      </c>
      <c r="B123" s="49"/>
    </row>
    <row r="124" spans="1:2" ht="16.5" hidden="1" outlineLevel="1" thickTop="1" thickBot="1" x14ac:dyDescent="0.3">
      <c r="A124" s="16" t="s">
        <v>34</v>
      </c>
      <c r="B124" s="15" t="s">
        <v>32</v>
      </c>
    </row>
    <row r="125" spans="1:2" ht="16.5" hidden="1" outlineLevel="1" thickTop="1" thickBot="1" x14ac:dyDescent="0.3">
      <c r="A125" s="13"/>
      <c r="B125" s="12"/>
    </row>
    <row r="126" spans="1:2" ht="16.5" hidden="1" outlineLevel="1" thickTop="1" thickBot="1" x14ac:dyDescent="0.3">
      <c r="A126" s="13"/>
      <c r="B126" s="12"/>
    </row>
    <row r="127" spans="1:2" ht="16.5" hidden="1" outlineLevel="1" thickTop="1" thickBot="1" x14ac:dyDescent="0.3">
      <c r="A127" s="13"/>
      <c r="B127" s="12"/>
    </row>
    <row r="128" spans="1:2" ht="16.5" hidden="1" outlineLevel="1" thickTop="1" thickBot="1" x14ac:dyDescent="0.3">
      <c r="A128" s="13"/>
      <c r="B128" s="12"/>
    </row>
    <row r="129" spans="1:2" ht="16.5" hidden="1" outlineLevel="1" thickTop="1" thickBot="1" x14ac:dyDescent="0.3">
      <c r="A129" s="13"/>
      <c r="B129" s="12"/>
    </row>
    <row r="130" spans="1:2" ht="16.5" hidden="1" outlineLevel="1" thickTop="1" thickBot="1" x14ac:dyDescent="0.3">
      <c r="A130" s="13"/>
      <c r="B130" s="12"/>
    </row>
    <row r="131" spans="1:2" ht="16.5" hidden="1" outlineLevel="1" thickTop="1" thickBot="1" x14ac:dyDescent="0.3">
      <c r="A131" s="13"/>
      <c r="B131" s="12"/>
    </row>
    <row r="132" spans="1:2" ht="16.5" hidden="1" outlineLevel="1" thickTop="1" thickBot="1" x14ac:dyDescent="0.3">
      <c r="A132" s="13"/>
      <c r="B132" s="12"/>
    </row>
    <row r="133" spans="1:2" ht="16.5" hidden="1" outlineLevel="1" thickTop="1" thickBot="1" x14ac:dyDescent="0.3">
      <c r="A133" s="13"/>
      <c r="B133" s="12"/>
    </row>
    <row r="134" spans="1:2" ht="16.5" hidden="1" outlineLevel="1" thickTop="1" thickBot="1" x14ac:dyDescent="0.3">
      <c r="A134" s="13"/>
      <c r="B134" s="12"/>
    </row>
    <row r="135" spans="1:2" ht="16.5" hidden="1" outlineLevel="1" thickTop="1" thickBot="1" x14ac:dyDescent="0.3">
      <c r="A135" s="13"/>
      <c r="B135" s="12"/>
    </row>
    <row r="136" spans="1:2" ht="16.5" hidden="1" outlineLevel="1" thickTop="1" thickBot="1" x14ac:dyDescent="0.3">
      <c r="A136" s="13"/>
      <c r="B136" s="12"/>
    </row>
    <row r="137" spans="1:2" ht="16.5" hidden="1" outlineLevel="1" thickTop="1" thickBot="1" x14ac:dyDescent="0.3">
      <c r="A137" s="13"/>
      <c r="B137" s="12"/>
    </row>
    <row r="138" spans="1:2" ht="16.5" hidden="1" outlineLevel="1" thickTop="1" thickBot="1" x14ac:dyDescent="0.3">
      <c r="A138" s="13"/>
      <c r="B138" s="12"/>
    </row>
    <row r="139" spans="1:2" ht="16.5" hidden="1" outlineLevel="1" thickTop="1" thickBot="1" x14ac:dyDescent="0.3">
      <c r="A139" s="13"/>
      <c r="B139" s="12"/>
    </row>
    <row r="140" spans="1:2" ht="16.5" hidden="1" outlineLevel="1" thickTop="1" thickBot="1" x14ac:dyDescent="0.3">
      <c r="A140" s="13"/>
      <c r="B140" s="12"/>
    </row>
    <row r="141" spans="1:2" ht="16.5" hidden="1" outlineLevel="1" thickTop="1" thickBot="1" x14ac:dyDescent="0.3">
      <c r="A141" s="13"/>
      <c r="B141" s="12"/>
    </row>
    <row r="142" spans="1:2" ht="16.5" hidden="1" outlineLevel="1" thickTop="1" thickBot="1" x14ac:dyDescent="0.3">
      <c r="A142" s="13"/>
      <c r="B142" s="12"/>
    </row>
    <row r="143" spans="1:2" ht="16.5" hidden="1" outlineLevel="1" thickTop="1" thickBot="1" x14ac:dyDescent="0.3">
      <c r="A143" s="13"/>
      <c r="B143" s="12"/>
    </row>
    <row r="144" spans="1:2" ht="16.5" hidden="1" outlineLevel="1" thickTop="1" thickBot="1" x14ac:dyDescent="0.3">
      <c r="A144" s="13"/>
      <c r="B144" s="12"/>
    </row>
    <row r="145" spans="1:2" ht="16.5" hidden="1" outlineLevel="1" thickTop="1" thickBot="1" x14ac:dyDescent="0.3">
      <c r="A145" s="13"/>
      <c r="B145" s="12"/>
    </row>
    <row r="146" spans="1:2" ht="16.5" hidden="1" outlineLevel="1" thickTop="1" thickBot="1" x14ac:dyDescent="0.3">
      <c r="A146" s="13"/>
      <c r="B146" s="12"/>
    </row>
    <row r="147" spans="1:2" ht="16.5" hidden="1" outlineLevel="1" thickTop="1" thickBot="1" x14ac:dyDescent="0.3">
      <c r="A147" s="13"/>
      <c r="B147" s="12"/>
    </row>
    <row r="148" spans="1:2" ht="16.5" hidden="1" outlineLevel="1" thickTop="1" thickBot="1" x14ac:dyDescent="0.3">
      <c r="A148" s="13"/>
      <c r="B148" s="12"/>
    </row>
    <row r="149" spans="1:2" ht="16.5" hidden="1" outlineLevel="1" thickTop="1" thickBot="1" x14ac:dyDescent="0.3">
      <c r="A149" s="11"/>
      <c r="B149" s="12"/>
    </row>
    <row r="150" spans="1:2" ht="20.25" collapsed="1" thickTop="1" thickBot="1" x14ac:dyDescent="0.3">
      <c r="A150" s="49" t="s">
        <v>36</v>
      </c>
      <c r="B150" s="49"/>
    </row>
    <row r="151" spans="1:2" ht="16.5" hidden="1" outlineLevel="1" thickTop="1" thickBot="1" x14ac:dyDescent="0.3">
      <c r="A151" s="16" t="s">
        <v>34</v>
      </c>
      <c r="B151" s="15" t="s">
        <v>32</v>
      </c>
    </row>
    <row r="152" spans="1:2" ht="16.5" hidden="1" outlineLevel="1" thickTop="1" thickBot="1" x14ac:dyDescent="0.3">
      <c r="A152" s="14"/>
      <c r="B152" s="17"/>
    </row>
    <row r="153" spans="1:2" ht="16.5" hidden="1" outlineLevel="1" thickTop="1" thickBot="1" x14ac:dyDescent="0.3">
      <c r="A153" s="13"/>
      <c r="B153" s="12"/>
    </row>
    <row r="154" spans="1:2" ht="16.5" hidden="1" outlineLevel="1" thickTop="1" thickBot="1" x14ac:dyDescent="0.3">
      <c r="A154" s="13"/>
      <c r="B154" s="12"/>
    </row>
    <row r="155" spans="1:2" ht="16.5" hidden="1" outlineLevel="1" thickTop="1" thickBot="1" x14ac:dyDescent="0.3">
      <c r="A155" s="13"/>
      <c r="B155" s="12"/>
    </row>
    <row r="156" spans="1:2" ht="16.5" hidden="1" outlineLevel="1" thickTop="1" thickBot="1" x14ac:dyDescent="0.3">
      <c r="A156" s="13"/>
      <c r="B156" s="12"/>
    </row>
    <row r="157" spans="1:2" ht="16.5" hidden="1" outlineLevel="1" thickTop="1" thickBot="1" x14ac:dyDescent="0.3">
      <c r="A157" s="13"/>
      <c r="B157" s="12"/>
    </row>
    <row r="158" spans="1:2" ht="16.5" hidden="1" outlineLevel="1" thickTop="1" thickBot="1" x14ac:dyDescent="0.3">
      <c r="A158" s="13"/>
      <c r="B158" s="12"/>
    </row>
    <row r="159" spans="1:2" ht="16.5" hidden="1" outlineLevel="1" thickTop="1" thickBot="1" x14ac:dyDescent="0.3">
      <c r="A159" s="13"/>
      <c r="B159" s="12"/>
    </row>
    <row r="160" spans="1:2" ht="16.5" hidden="1" outlineLevel="1" thickTop="1" thickBot="1" x14ac:dyDescent="0.3">
      <c r="A160" s="13"/>
      <c r="B160" s="12"/>
    </row>
    <row r="161" spans="1:2" ht="16.5" hidden="1" outlineLevel="1" thickTop="1" thickBot="1" x14ac:dyDescent="0.3">
      <c r="A161" s="13"/>
      <c r="B161" s="12"/>
    </row>
    <row r="162" spans="1:2" ht="16.5" hidden="1" outlineLevel="1" thickTop="1" thickBot="1" x14ac:dyDescent="0.3">
      <c r="A162" s="13"/>
      <c r="B162" s="12"/>
    </row>
    <row r="163" spans="1:2" ht="16.5" hidden="1" outlineLevel="1" thickTop="1" thickBot="1" x14ac:dyDescent="0.3">
      <c r="A163" s="13"/>
      <c r="B163" s="12"/>
    </row>
    <row r="164" spans="1:2" ht="16.5" hidden="1" outlineLevel="1" thickTop="1" thickBot="1" x14ac:dyDescent="0.3">
      <c r="A164" s="13"/>
      <c r="B164" s="12"/>
    </row>
    <row r="165" spans="1:2" ht="16.5" hidden="1" outlineLevel="1" thickTop="1" thickBot="1" x14ac:dyDescent="0.3">
      <c r="A165" s="13"/>
      <c r="B165" s="12"/>
    </row>
    <row r="166" spans="1:2" ht="16.5" hidden="1" outlineLevel="1" thickTop="1" thickBot="1" x14ac:dyDescent="0.3">
      <c r="A166" s="13"/>
      <c r="B166" s="12"/>
    </row>
    <row r="167" spans="1:2" ht="16.5" hidden="1" outlineLevel="1" thickTop="1" thickBot="1" x14ac:dyDescent="0.3">
      <c r="A167" s="13"/>
      <c r="B167" s="12"/>
    </row>
    <row r="168" spans="1:2" ht="16.5" hidden="1" outlineLevel="1" thickTop="1" thickBot="1" x14ac:dyDescent="0.3">
      <c r="A168" s="13"/>
      <c r="B168" s="12"/>
    </row>
    <row r="169" spans="1:2" ht="16.5" hidden="1" outlineLevel="1" thickTop="1" thickBot="1" x14ac:dyDescent="0.3">
      <c r="A169" s="13"/>
      <c r="B169" s="12"/>
    </row>
    <row r="170" spans="1:2" ht="16.5" hidden="1" outlineLevel="1" thickTop="1" thickBot="1" x14ac:dyDescent="0.3">
      <c r="A170" s="13"/>
      <c r="B170" s="12"/>
    </row>
    <row r="171" spans="1:2" ht="16.5" hidden="1" outlineLevel="1" thickTop="1" thickBot="1" x14ac:dyDescent="0.3">
      <c r="A171" s="13"/>
      <c r="B171" s="12"/>
    </row>
    <row r="172" spans="1:2" ht="16.5" hidden="1" outlineLevel="1" thickTop="1" thickBot="1" x14ac:dyDescent="0.3">
      <c r="A172" s="13"/>
      <c r="B172" s="12"/>
    </row>
    <row r="173" spans="1:2" ht="16.5" hidden="1" outlineLevel="1" thickTop="1" thickBot="1" x14ac:dyDescent="0.3">
      <c r="A173" s="13"/>
      <c r="B173" s="12"/>
    </row>
    <row r="174" spans="1:2" ht="16.5" hidden="1" outlineLevel="1" thickTop="1" thickBot="1" x14ac:dyDescent="0.3">
      <c r="A174" s="13"/>
      <c r="B174" s="12"/>
    </row>
    <row r="175" spans="1:2" ht="16.5" hidden="1" outlineLevel="1" thickTop="1" thickBot="1" x14ac:dyDescent="0.3">
      <c r="A175" s="13"/>
      <c r="B175" s="12"/>
    </row>
    <row r="176" spans="1:2" ht="16.5" hidden="1" outlineLevel="1" thickTop="1" thickBot="1" x14ac:dyDescent="0.3">
      <c r="A176" s="13"/>
      <c r="B176" s="12"/>
    </row>
    <row r="177" spans="1:2" ht="16.5" hidden="1" outlineLevel="1" thickTop="1" thickBot="1" x14ac:dyDescent="0.3">
      <c r="A177" s="13"/>
      <c r="B177" s="12"/>
    </row>
    <row r="178" spans="1:2" ht="16.5" hidden="1" outlineLevel="1" thickTop="1" thickBot="1" x14ac:dyDescent="0.3">
      <c r="A178" s="13"/>
      <c r="B178" s="12"/>
    </row>
    <row r="179" spans="1:2" ht="16.5" hidden="1" outlineLevel="1" thickTop="1" thickBot="1" x14ac:dyDescent="0.3">
      <c r="A179" s="13"/>
      <c r="B179" s="12"/>
    </row>
    <row r="180" spans="1:2" ht="16.5" hidden="1" outlineLevel="1" thickTop="1" thickBot="1" x14ac:dyDescent="0.3">
      <c r="A180" s="13"/>
      <c r="B180" s="12"/>
    </row>
    <row r="181" spans="1:2" ht="16.5" hidden="1" outlineLevel="1" thickTop="1" thickBot="1" x14ac:dyDescent="0.3">
      <c r="A181" s="13"/>
      <c r="B181" s="12"/>
    </row>
    <row r="182" spans="1:2" ht="16.5" hidden="1" outlineLevel="1" thickTop="1" thickBot="1" x14ac:dyDescent="0.3">
      <c r="A182" s="11"/>
      <c r="B182" s="12"/>
    </row>
    <row r="183" spans="1:2" ht="20.25" collapsed="1" thickTop="1" thickBot="1" x14ac:dyDescent="0.3">
      <c r="A183" s="49" t="s">
        <v>35</v>
      </c>
      <c r="B183" s="49"/>
    </row>
    <row r="184" spans="1:2" ht="16.5" hidden="1" outlineLevel="1" thickTop="1" thickBot="1" x14ac:dyDescent="0.3">
      <c r="A184" s="16" t="s">
        <v>34</v>
      </c>
      <c r="B184" s="15" t="s">
        <v>32</v>
      </c>
    </row>
    <row r="185" spans="1:2" ht="15.75" hidden="1" outlineLevel="1" thickTop="1" x14ac:dyDescent="0.25">
      <c r="A185" s="14"/>
      <c r="B185" s="12"/>
    </row>
    <row r="186" spans="1:2" ht="15.75" hidden="1" outlineLevel="1" thickTop="1" x14ac:dyDescent="0.25">
      <c r="A186" s="13"/>
      <c r="B186" s="12"/>
    </row>
    <row r="187" spans="1:2" ht="15.75" hidden="1" outlineLevel="1" thickTop="1" x14ac:dyDescent="0.25">
      <c r="A187" s="13"/>
      <c r="B187" s="12"/>
    </row>
    <row r="188" spans="1:2" ht="15.75" hidden="1" outlineLevel="1" thickTop="1" x14ac:dyDescent="0.25">
      <c r="A188" s="13"/>
      <c r="B188" s="12"/>
    </row>
    <row r="189" spans="1:2" ht="15.75" hidden="1" outlineLevel="1" thickTop="1" x14ac:dyDescent="0.25">
      <c r="A189" s="13"/>
      <c r="B189" s="12"/>
    </row>
    <row r="190" spans="1:2" ht="15.75" hidden="1" outlineLevel="1" thickTop="1" x14ac:dyDescent="0.25">
      <c r="A190" s="13"/>
      <c r="B190" s="12"/>
    </row>
    <row r="191" spans="1:2" ht="15.75" hidden="1" outlineLevel="1" thickTop="1" x14ac:dyDescent="0.25">
      <c r="A191" s="13"/>
      <c r="B191" s="12"/>
    </row>
    <row r="192" spans="1:2" ht="15.75" hidden="1" outlineLevel="1" thickTop="1" x14ac:dyDescent="0.25">
      <c r="A192" s="13"/>
      <c r="B192" s="12"/>
    </row>
    <row r="193" spans="1:2" ht="15.75" hidden="1" outlineLevel="1" thickTop="1" x14ac:dyDescent="0.25">
      <c r="A193" s="13"/>
      <c r="B193" s="12"/>
    </row>
    <row r="194" spans="1:2" ht="15.75" hidden="1" outlineLevel="1" thickTop="1" x14ac:dyDescent="0.25">
      <c r="A194" s="13"/>
      <c r="B194" s="12"/>
    </row>
    <row r="195" spans="1:2" ht="15.75" hidden="1" outlineLevel="1" thickTop="1" x14ac:dyDescent="0.25">
      <c r="A195" s="13"/>
      <c r="B195" s="12"/>
    </row>
    <row r="196" spans="1:2" ht="15.75" hidden="1" outlineLevel="1" thickTop="1" x14ac:dyDescent="0.25">
      <c r="A196" s="13"/>
      <c r="B196" s="12"/>
    </row>
    <row r="197" spans="1:2" ht="15.75" hidden="1" outlineLevel="1" thickTop="1" x14ac:dyDescent="0.25">
      <c r="A197" s="13"/>
      <c r="B197" s="12"/>
    </row>
    <row r="198" spans="1:2" ht="15.75" hidden="1" outlineLevel="1" thickTop="1" x14ac:dyDescent="0.25">
      <c r="A198" s="13"/>
      <c r="B198" s="12"/>
    </row>
    <row r="199" spans="1:2" ht="15.75" hidden="1" outlineLevel="1" thickTop="1" x14ac:dyDescent="0.25">
      <c r="A199" s="13"/>
      <c r="B199" s="12"/>
    </row>
    <row r="200" spans="1:2" ht="15.75" hidden="1" outlineLevel="1" thickTop="1" x14ac:dyDescent="0.25">
      <c r="A200" s="13"/>
      <c r="B200" s="12"/>
    </row>
    <row r="201" spans="1:2" ht="15.75" hidden="1" outlineLevel="1" thickTop="1" x14ac:dyDescent="0.25">
      <c r="A201" s="13"/>
      <c r="B201" s="12"/>
    </row>
    <row r="202" spans="1:2" ht="16.5" hidden="1" outlineLevel="1" thickTop="1" thickBot="1" x14ac:dyDescent="0.3">
      <c r="A202" s="11"/>
      <c r="B202" s="10"/>
    </row>
    <row r="203" spans="1:2" ht="15.75" collapsed="1" thickTop="1" x14ac:dyDescent="0.25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 xr:uid="{00000000-0004-0000-0100-000000000000}"/>
    <hyperlink ref="B3" location="'Standings (10-4-24)'!A1" display="Standings" xr:uid="{00000000-0004-0000-0100-000001000000}"/>
    <hyperlink ref="B4" location="'Standings (10-5-24)'!A1" display="Standings" xr:uid="{00000000-0004-0000-0100-000002000000}"/>
    <hyperlink ref="B5" location="'Standings (10-8-24)'!A1" display="Standings" xr:uid="{00000000-0004-0000-0100-000003000000}"/>
    <hyperlink ref="B6" location="'Standings (10-9-24)'!A1" display="Standings" xr:uid="{00000000-0004-0000-0100-000004000000}"/>
    <hyperlink ref="B7" location="'Standings (10-10-24)'!A1" display="Standings" xr:uid="{00000000-0004-0000-0100-000005000000}"/>
    <hyperlink ref="B8" location="'Standings (10-11-24)'!A1" display="Standings" xr:uid="{00000000-0004-0000-0100-000006000000}"/>
    <hyperlink ref="B9" location="'Standings (10-12-24)'!A1" display="Standings" xr:uid="{00000000-0004-0000-0100-000007000000}"/>
    <hyperlink ref="B10" location="'Standings (10-13-24)'!A1" display="Standings" xr:uid="{00000000-0004-0000-0100-000008000000}"/>
    <hyperlink ref="B11" location="'Standings (10-14-24)'!A1" display="Standings" xr:uid="{00000000-0004-0000-0100-000009000000}"/>
    <hyperlink ref="B12" location="'Standings (10-15-24)'!A1" display="Standings" xr:uid="{00000000-0004-0000-0100-00000A000000}"/>
    <hyperlink ref="B13" location="'Standings (10-16-24)'!A1" display="Standings" xr:uid="{00000000-0004-0000-0100-00000B000000}"/>
    <hyperlink ref="B14" location="'Standings (10-17-24)'!A1" display="Standings" xr:uid="{00000000-0004-0000-0100-00000C000000}"/>
    <hyperlink ref="B15" location="'Standings (10-18-24)'!A1" display="Standings" xr:uid="{00000000-0004-0000-0100-00000D000000}"/>
    <hyperlink ref="B16" location="'Standings (10-19-24)'!A1" display="Standings" xr:uid="{00000000-0004-0000-0100-00000E000000}"/>
    <hyperlink ref="B17" location="'Standings (10-20-24)'!A1" display="Standings" xr:uid="{00000000-0004-0000-0100-00000F000000}"/>
    <hyperlink ref="B18" location="'Standings (10-21-24)'!A1" display="Standings" xr:uid="{00000000-0004-0000-0100-000010000000}"/>
    <hyperlink ref="B19" location="'Standings (10-22-24)'!A1" display="Standings" xr:uid="{00000000-0004-0000-0100-000011000000}"/>
    <hyperlink ref="B20" location="'Standings (10-23-24)'!A1" display="Standings" xr:uid="{00000000-0004-0000-0100-000012000000}"/>
    <hyperlink ref="B21" location="'Standings (10-24-24)'!A1" display="Standings" xr:uid="{00000000-0004-0000-0100-000013000000}"/>
    <hyperlink ref="B22" location="'Standings (10-25-24)'!A1" display="Standings" xr:uid="{00000000-0004-0000-0100-000014000000}"/>
    <hyperlink ref="B23" location="'Standings (10-26-24)'!A1" display="Standings" xr:uid="{00000000-0004-0000-0100-000015000000}"/>
    <hyperlink ref="B24" location="'Standings (10-27-24)'!A1" display="Standings" xr:uid="{00000000-0004-0000-0100-000016000000}"/>
    <hyperlink ref="B25" location="'Standings (10-28-24)'!A1" display="Standings" xr:uid="{00000000-0004-0000-0100-000017000000}"/>
    <hyperlink ref="B26" location="'Standings (10-29-24)'!A1" display="Standings" xr:uid="{00000000-0004-0000-0100-000018000000}"/>
    <hyperlink ref="B27" location="'Standings (10-30-24)'!A1" display="Standings" xr:uid="{00000000-0004-0000-0100-000019000000}"/>
    <hyperlink ref="B28" location="'Standings (10-31-24)'!A1" display="Standings" xr:uid="{00000000-0004-0000-0100-00001A000000}"/>
    <hyperlink ref="B31" location="'Standings (11-1-24)'!A1" display="Standings" xr:uid="{00000000-0004-0000-0100-00001B000000}"/>
    <hyperlink ref="B32" location="'Standings (11-2-24)'!A1" display="Standings" xr:uid="{00000000-0004-0000-0100-00001C000000}"/>
    <hyperlink ref="B33" location="'Standings (11-3-24)'!A1" display="Standings" xr:uid="{00000000-0004-0000-0100-00001D000000}"/>
    <hyperlink ref="B34" location="'Standings (11-4-24)'!A1" display="Standings" xr:uid="{00000000-0004-0000-0100-00001E000000}"/>
    <hyperlink ref="B35" location="'Standings (11-5-24)'!A1" display="Standings" xr:uid="{00000000-0004-0000-0100-00001F000000}"/>
    <hyperlink ref="B36" location="'Standings (11-6-24)'!A1" display="Standings" xr:uid="{00000000-0004-0000-0100-000020000000}"/>
    <hyperlink ref="B37" location="'Standings (11-7-24)'!A1" display="Standings" xr:uid="{00000000-0004-0000-0100-000021000000}"/>
    <hyperlink ref="B38" location="'Standings (11-8-24)'!A1" display="Standings" xr:uid="{00000000-0004-0000-0100-000022000000}"/>
    <hyperlink ref="B39" location="'Standings (11-9-24)'!A1" display="Standings" xr:uid="{00000000-0004-0000-0100-000023000000}"/>
    <hyperlink ref="B40" location="'Standings (11-10-24)'!A1" display="Standings" xr:uid="{00000000-0004-0000-0100-000024000000}"/>
    <hyperlink ref="B41" location="'Standings (11-11-24)'!A1" display="Standings" xr:uid="{00000000-0004-0000-0100-000025000000}"/>
    <hyperlink ref="B42" location="'Standings (11-12-24)'!A1" display="Standings" xr:uid="{00000000-0004-0000-0100-000026000000}"/>
    <hyperlink ref="B43" location="'Standings (11-13-24)'!A1" display="Standings" xr:uid="{00000000-0004-0000-0100-000027000000}"/>
    <hyperlink ref="B44" location="'Standings (11-14-24)'!A1" display="Standings" xr:uid="{00000000-0004-0000-0100-000028000000}"/>
    <hyperlink ref="B45" location="'Standings (11-15-24)'!A1" display="Standings" xr:uid="{00000000-0004-0000-0100-000029000000}"/>
    <hyperlink ref="B46" location="'Standings (11-16-24)'!A1" display="Standings" xr:uid="{00000000-0004-0000-0100-00002A000000}"/>
    <hyperlink ref="B47" location="'Standings (11-17-24)'!A1" display="Standings" xr:uid="{00000000-0004-0000-0100-00002B000000}"/>
    <hyperlink ref="B48" location="'Standings (11-18-24)'!A1" display="Standings" xr:uid="{00000000-0004-0000-0100-00002C000000}"/>
    <hyperlink ref="B49" location="'Standings (11-19-24)'!A1" display="Standings" xr:uid="{00000000-0004-0000-0100-00002D000000}"/>
    <hyperlink ref="B50" location="'Standings (11-20-24)'!A1" display="Standings" xr:uid="{00000000-0004-0000-0100-00002E000000}"/>
    <hyperlink ref="B51" location="'Standings (11-21-24)'!A1" display="Standings" xr:uid="{00000000-0004-0000-0100-00002F000000}"/>
    <hyperlink ref="B52" location="'Standings (11-22-24)'!A1" display="Standings" xr:uid="{00000000-0004-0000-0100-000030000000}"/>
    <hyperlink ref="B53" location="'Standings (11-23-24)'!A1" display="Standings" xr:uid="{00000000-0004-0000-0100-000031000000}"/>
    <hyperlink ref="B54" location="'Standings (11-24-24)'!A1" display="Standings" xr:uid="{00000000-0004-0000-0100-000032000000}"/>
    <hyperlink ref="B55" location="'Standings (11-25-24)'!A1" display="Standings" xr:uid="{00000000-0004-0000-0100-000033000000}"/>
    <hyperlink ref="B56" location="'Standings (11-26-24)'!A1" display="Standings" xr:uid="{00000000-0004-0000-0100-000034000000}"/>
    <hyperlink ref="B57" location="'Standings (11-27-24)'!A1" display="Standings" xr:uid="{00000000-0004-0000-0100-000035000000}"/>
    <hyperlink ref="B58" location="'Standings (11-29-24)'!A1" display="Standings" xr:uid="{00000000-0004-0000-0100-000036000000}"/>
    <hyperlink ref="B59" location="'Standings (11-30-24)'!A1" display="Standings" xr:uid="{00000000-0004-0000-0100-000037000000}"/>
    <hyperlink ref="B62" location="'Standings (12-1-24)'!A1" display="Standings" xr:uid="{00000000-0004-0000-0100-000038000000}"/>
    <hyperlink ref="B63" location="'Standings (12-2-24)'!A1" display="Standings" xr:uid="{00000000-0004-0000-0100-000039000000}"/>
    <hyperlink ref="B64" location="'Standings (12-3-24)'!A1" display="Standings" xr:uid="{00000000-0004-0000-0100-00003A000000}"/>
    <hyperlink ref="B65" location="'Standings (12-4-24)'!A1" display="Standings" xr:uid="{00000000-0004-0000-0100-00003B000000}"/>
    <hyperlink ref="B66" location="'Standings (12-5-24)'!A1" display="Standings" xr:uid="{00000000-0004-0000-0100-00003C000000}"/>
    <hyperlink ref="B67" location="'Standings (12-6-24)'!A1" display="Standings" xr:uid="{EEFB8AB1-525A-4CBE-90FF-375F7B8FBF15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x14ac:dyDescent="0.2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x14ac:dyDescent="0.2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x14ac:dyDescent="0.2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x14ac:dyDescent="0.2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x14ac:dyDescent="0.2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x14ac:dyDescent="0.2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x14ac:dyDescent="0.2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x14ac:dyDescent="0.2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x14ac:dyDescent="0.2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x14ac:dyDescent="0.2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x14ac:dyDescent="0.2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x14ac:dyDescent="0.2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x14ac:dyDescent="0.2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x14ac:dyDescent="0.2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x14ac:dyDescent="0.2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x14ac:dyDescent="0.2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x14ac:dyDescent="0.2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x14ac:dyDescent="0.2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7"/>
  <sheetViews>
    <sheetView workbookViewId="0">
      <selection activeCell="A13" sqref="A1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x14ac:dyDescent="0.2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x14ac:dyDescent="0.2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x14ac:dyDescent="0.2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x14ac:dyDescent="0.2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x14ac:dyDescent="0.2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x14ac:dyDescent="0.2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x14ac:dyDescent="0.2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x14ac:dyDescent="0.2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x14ac:dyDescent="0.2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x14ac:dyDescent="0.2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x14ac:dyDescent="0.2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x14ac:dyDescent="0.2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x14ac:dyDescent="0.2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x14ac:dyDescent="0.2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x14ac:dyDescent="0.2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x14ac:dyDescent="0.2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x14ac:dyDescent="0.2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x14ac:dyDescent="0.2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x14ac:dyDescent="0.2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x14ac:dyDescent="0.2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x14ac:dyDescent="0.2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x14ac:dyDescent="0.2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x14ac:dyDescent="0.2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x14ac:dyDescent="0.2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x14ac:dyDescent="0.2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x14ac:dyDescent="0.2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x14ac:dyDescent="0.2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x14ac:dyDescent="0.2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x14ac:dyDescent="0.2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x14ac:dyDescent="0.2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x14ac:dyDescent="0.2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x14ac:dyDescent="0.2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x14ac:dyDescent="0.2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x14ac:dyDescent="0.2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x14ac:dyDescent="0.2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x14ac:dyDescent="0.2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x14ac:dyDescent="0.2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x14ac:dyDescent="0.2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x14ac:dyDescent="0.2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x14ac:dyDescent="0.2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x14ac:dyDescent="0.2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x14ac:dyDescent="0.2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x14ac:dyDescent="0.2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x14ac:dyDescent="0.2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x14ac:dyDescent="0.2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 x14ac:dyDescent="0.3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x14ac:dyDescent="0.2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x14ac:dyDescent="0.2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x14ac:dyDescent="0.2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 x14ac:dyDescent="0.3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7"/>
  <sheetViews>
    <sheetView topLeftCell="A14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x14ac:dyDescent="0.2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x14ac:dyDescent="0.2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x14ac:dyDescent="0.2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x14ac:dyDescent="0.2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x14ac:dyDescent="0.2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 x14ac:dyDescent="0.3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x14ac:dyDescent="0.2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x14ac:dyDescent="0.2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x14ac:dyDescent="0.2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x14ac:dyDescent="0.2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 x14ac:dyDescent="0.3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x14ac:dyDescent="0.2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x14ac:dyDescent="0.2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x14ac:dyDescent="0.2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x14ac:dyDescent="0.2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 x14ac:dyDescent="0.3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x14ac:dyDescent="0.2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x14ac:dyDescent="0.2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x14ac:dyDescent="0.2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x14ac:dyDescent="0.2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x14ac:dyDescent="0.2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 x14ac:dyDescent="0.3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x14ac:dyDescent="0.2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x14ac:dyDescent="0.2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x14ac:dyDescent="0.2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x14ac:dyDescent="0.2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x14ac:dyDescent="0.2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 x14ac:dyDescent="0.3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x14ac:dyDescent="0.2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x14ac:dyDescent="0.2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x14ac:dyDescent="0.2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x14ac:dyDescent="0.2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 x14ac:dyDescent="0.3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x14ac:dyDescent="0.2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x14ac:dyDescent="0.2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x14ac:dyDescent="0.2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 x14ac:dyDescent="0.3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x14ac:dyDescent="0.2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x14ac:dyDescent="0.2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x14ac:dyDescent="0.2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x14ac:dyDescent="0.2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x14ac:dyDescent="0.2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x14ac:dyDescent="0.2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x14ac:dyDescent="0.2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 x14ac:dyDescent="0.3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 x14ac:dyDescent="0.3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x14ac:dyDescent="0.2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x14ac:dyDescent="0.2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x14ac:dyDescent="0.2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 x14ac:dyDescent="0.3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x14ac:dyDescent="0.2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x14ac:dyDescent="0.2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x14ac:dyDescent="0.2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x14ac:dyDescent="0.2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x14ac:dyDescent="0.2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x14ac:dyDescent="0.2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 x14ac:dyDescent="0.3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x14ac:dyDescent="0.2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x14ac:dyDescent="0.2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x14ac:dyDescent="0.2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x14ac:dyDescent="0.2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 x14ac:dyDescent="0.3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x14ac:dyDescent="0.2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x14ac:dyDescent="0.2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x14ac:dyDescent="0.2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 x14ac:dyDescent="0.3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x14ac:dyDescent="0.2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x14ac:dyDescent="0.2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x14ac:dyDescent="0.2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x14ac:dyDescent="0.2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x14ac:dyDescent="0.2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x14ac:dyDescent="0.2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x14ac:dyDescent="0.2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 x14ac:dyDescent="0.3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x14ac:dyDescent="0.2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 x14ac:dyDescent="0.3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x14ac:dyDescent="0.2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x14ac:dyDescent="0.2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29" sqref="A29"/>
    </sheetView>
  </sheetViews>
  <sheetFormatPr defaultColWidth="9.140625"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105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47"/>
  <sheetViews>
    <sheetView topLeftCell="A17" workbookViewId="0">
      <selection activeCell="A34" sqref="A3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x14ac:dyDescent="0.2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x14ac:dyDescent="0.2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x14ac:dyDescent="0.2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x14ac:dyDescent="0.2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x14ac:dyDescent="0.2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x14ac:dyDescent="0.2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x14ac:dyDescent="0.2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x14ac:dyDescent="0.2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x14ac:dyDescent="0.2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x14ac:dyDescent="0.2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x14ac:dyDescent="0.2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 x14ac:dyDescent="0.3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x14ac:dyDescent="0.2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x14ac:dyDescent="0.2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x14ac:dyDescent="0.2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 x14ac:dyDescent="0.3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x14ac:dyDescent="0.2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x14ac:dyDescent="0.2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x14ac:dyDescent="0.2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x14ac:dyDescent="0.2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x14ac:dyDescent="0.2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x14ac:dyDescent="0.2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x14ac:dyDescent="0.2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x14ac:dyDescent="0.2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x14ac:dyDescent="0.2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x14ac:dyDescent="0.2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x14ac:dyDescent="0.2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x14ac:dyDescent="0.2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x14ac:dyDescent="0.2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x14ac:dyDescent="0.2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x14ac:dyDescent="0.2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x14ac:dyDescent="0.2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x14ac:dyDescent="0.2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 x14ac:dyDescent="0.3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x14ac:dyDescent="0.2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x14ac:dyDescent="0.2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x14ac:dyDescent="0.2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x14ac:dyDescent="0.2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x14ac:dyDescent="0.2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x14ac:dyDescent="0.2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x14ac:dyDescent="0.2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x14ac:dyDescent="0.2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x14ac:dyDescent="0.2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x14ac:dyDescent="0.2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 x14ac:dyDescent="0.3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x14ac:dyDescent="0.2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x14ac:dyDescent="0.2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x14ac:dyDescent="0.2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x14ac:dyDescent="0.2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x14ac:dyDescent="0.2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x14ac:dyDescent="0.2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x14ac:dyDescent="0.2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x14ac:dyDescent="0.2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x14ac:dyDescent="0.2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x14ac:dyDescent="0.2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x14ac:dyDescent="0.2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x14ac:dyDescent="0.2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 x14ac:dyDescent="0.3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x14ac:dyDescent="0.2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x14ac:dyDescent="0.2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x14ac:dyDescent="0.2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x14ac:dyDescent="0.2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 x14ac:dyDescent="0.3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x14ac:dyDescent="0.2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x14ac:dyDescent="0.2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x14ac:dyDescent="0.2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x14ac:dyDescent="0.2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x14ac:dyDescent="0.2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x14ac:dyDescent="0.2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x14ac:dyDescent="0.2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x14ac:dyDescent="0.2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x14ac:dyDescent="0.2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x14ac:dyDescent="0.2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x14ac:dyDescent="0.2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x14ac:dyDescent="0.2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x14ac:dyDescent="0.2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x14ac:dyDescent="0.2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 x14ac:dyDescent="0.3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x14ac:dyDescent="0.2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x14ac:dyDescent="0.2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x14ac:dyDescent="0.2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x14ac:dyDescent="0.2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x14ac:dyDescent="0.2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x14ac:dyDescent="0.2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x14ac:dyDescent="0.2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47"/>
  <sheetViews>
    <sheetView topLeftCell="A13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x14ac:dyDescent="0.2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x14ac:dyDescent="0.2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x14ac:dyDescent="0.2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x14ac:dyDescent="0.2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 x14ac:dyDescent="0.3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x14ac:dyDescent="0.2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x14ac:dyDescent="0.2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x14ac:dyDescent="0.2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x14ac:dyDescent="0.2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x14ac:dyDescent="0.2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x14ac:dyDescent="0.2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 x14ac:dyDescent="0.3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x14ac:dyDescent="0.2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x14ac:dyDescent="0.2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x14ac:dyDescent="0.2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x14ac:dyDescent="0.2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x14ac:dyDescent="0.2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x14ac:dyDescent="0.2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x14ac:dyDescent="0.2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x14ac:dyDescent="0.2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x14ac:dyDescent="0.2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x14ac:dyDescent="0.2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x14ac:dyDescent="0.2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x14ac:dyDescent="0.2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x14ac:dyDescent="0.2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 x14ac:dyDescent="0.3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x14ac:dyDescent="0.2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x14ac:dyDescent="0.2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x14ac:dyDescent="0.2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 x14ac:dyDescent="0.3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x14ac:dyDescent="0.2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x14ac:dyDescent="0.2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x14ac:dyDescent="0.2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x14ac:dyDescent="0.2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x14ac:dyDescent="0.2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x14ac:dyDescent="0.2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x14ac:dyDescent="0.2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x14ac:dyDescent="0.2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47"/>
  <sheetViews>
    <sheetView topLeftCell="A20" workbookViewId="0">
      <selection activeCell="A43" sqref="A4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x14ac:dyDescent="0.2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 x14ac:dyDescent="0.3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x14ac:dyDescent="0.2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x14ac:dyDescent="0.2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x14ac:dyDescent="0.2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x14ac:dyDescent="0.2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x14ac:dyDescent="0.2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 x14ac:dyDescent="0.3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x14ac:dyDescent="0.2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x14ac:dyDescent="0.2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x14ac:dyDescent="0.2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"/>
  <sheetViews>
    <sheetView workbookViewId="0">
      <selection activeCell="A31" sqref="A3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300-000000000000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x14ac:dyDescent="0.2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x14ac:dyDescent="0.2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 x14ac:dyDescent="0.3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x14ac:dyDescent="0.2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x14ac:dyDescent="0.2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x14ac:dyDescent="0.2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 x14ac:dyDescent="0.3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x14ac:dyDescent="0.2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x14ac:dyDescent="0.2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x14ac:dyDescent="0.2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x14ac:dyDescent="0.2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x14ac:dyDescent="0.2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x14ac:dyDescent="0.2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x14ac:dyDescent="0.2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x14ac:dyDescent="0.2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x14ac:dyDescent="0.2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x14ac:dyDescent="0.2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47"/>
  <sheetViews>
    <sheetView workbookViewId="0">
      <selection activeCell="A34" sqref="A34:S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x14ac:dyDescent="0.2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x14ac:dyDescent="0.2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x14ac:dyDescent="0.2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x14ac:dyDescent="0.2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x14ac:dyDescent="0.2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x14ac:dyDescent="0.2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x14ac:dyDescent="0.2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x14ac:dyDescent="0.2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x14ac:dyDescent="0.2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x14ac:dyDescent="0.2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x14ac:dyDescent="0.2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x14ac:dyDescent="0.2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x14ac:dyDescent="0.2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x14ac:dyDescent="0.2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x14ac:dyDescent="0.2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x14ac:dyDescent="0.2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x14ac:dyDescent="0.2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x14ac:dyDescent="0.2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x14ac:dyDescent="0.2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x14ac:dyDescent="0.2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x14ac:dyDescent="0.2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x14ac:dyDescent="0.2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x14ac:dyDescent="0.2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x14ac:dyDescent="0.2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x14ac:dyDescent="0.2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 x14ac:dyDescent="0.3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47"/>
  <sheetViews>
    <sheetView topLeftCell="A14" workbookViewId="0">
      <selection activeCell="A42" sqref="A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x14ac:dyDescent="0.2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x14ac:dyDescent="0.2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x14ac:dyDescent="0.2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 x14ac:dyDescent="0.3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x14ac:dyDescent="0.2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x14ac:dyDescent="0.2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x14ac:dyDescent="0.2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x14ac:dyDescent="0.2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x14ac:dyDescent="0.2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 x14ac:dyDescent="0.3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x14ac:dyDescent="0.2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x14ac:dyDescent="0.2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x14ac:dyDescent="0.2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x14ac:dyDescent="0.2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x14ac:dyDescent="0.2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x14ac:dyDescent="0.2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 x14ac:dyDescent="0.3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x14ac:dyDescent="0.2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x14ac:dyDescent="0.2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x14ac:dyDescent="0.2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 x14ac:dyDescent="0.3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x14ac:dyDescent="0.2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 x14ac:dyDescent="0.3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x14ac:dyDescent="0.2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x14ac:dyDescent="0.2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x14ac:dyDescent="0.2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x14ac:dyDescent="0.2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 x14ac:dyDescent="0.3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T47"/>
  <sheetViews>
    <sheetView topLeftCell="A16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x14ac:dyDescent="0.2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x14ac:dyDescent="0.2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x14ac:dyDescent="0.2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x14ac:dyDescent="0.2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x14ac:dyDescent="0.2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x14ac:dyDescent="0.2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x14ac:dyDescent="0.2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x14ac:dyDescent="0.2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x14ac:dyDescent="0.2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x14ac:dyDescent="0.2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x14ac:dyDescent="0.2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x14ac:dyDescent="0.2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x14ac:dyDescent="0.2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x14ac:dyDescent="0.2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x14ac:dyDescent="0.2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x14ac:dyDescent="0.2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x14ac:dyDescent="0.2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400-000000000000}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x14ac:dyDescent="0.2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x14ac:dyDescent="0.2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x14ac:dyDescent="0.2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x14ac:dyDescent="0.2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x14ac:dyDescent="0.2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x14ac:dyDescent="0.2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 x14ac:dyDescent="0.3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x14ac:dyDescent="0.2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x14ac:dyDescent="0.2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x14ac:dyDescent="0.2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x14ac:dyDescent="0.2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x14ac:dyDescent="0.2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x14ac:dyDescent="0.2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x14ac:dyDescent="0.2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x14ac:dyDescent="0.2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x14ac:dyDescent="0.2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x14ac:dyDescent="0.2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x14ac:dyDescent="0.2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 x14ac:dyDescent="0.3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x14ac:dyDescent="0.2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x14ac:dyDescent="0.2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x14ac:dyDescent="0.2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x14ac:dyDescent="0.2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x14ac:dyDescent="0.2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T47"/>
  <sheetViews>
    <sheetView topLeftCell="A17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x14ac:dyDescent="0.2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x14ac:dyDescent="0.2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x14ac:dyDescent="0.2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x14ac:dyDescent="0.2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x14ac:dyDescent="0.2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x14ac:dyDescent="0.2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x14ac:dyDescent="0.2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x14ac:dyDescent="0.2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x14ac:dyDescent="0.2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x14ac:dyDescent="0.2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x14ac:dyDescent="0.2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x14ac:dyDescent="0.2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x14ac:dyDescent="0.2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x14ac:dyDescent="0.2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x14ac:dyDescent="0.2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x14ac:dyDescent="0.2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x14ac:dyDescent="0.2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x14ac:dyDescent="0.2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x14ac:dyDescent="0.2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x14ac:dyDescent="0.2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x14ac:dyDescent="0.2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x14ac:dyDescent="0.2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x14ac:dyDescent="0.2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x14ac:dyDescent="0.2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x14ac:dyDescent="0.2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x14ac:dyDescent="0.2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x14ac:dyDescent="0.2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x14ac:dyDescent="0.2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x14ac:dyDescent="0.2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x14ac:dyDescent="0.2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x14ac:dyDescent="0.2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x14ac:dyDescent="0.2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T47"/>
  <sheetViews>
    <sheetView topLeftCell="A16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x14ac:dyDescent="0.2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x14ac:dyDescent="0.2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x14ac:dyDescent="0.2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x14ac:dyDescent="0.2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x14ac:dyDescent="0.2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x14ac:dyDescent="0.2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x14ac:dyDescent="0.2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x14ac:dyDescent="0.2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x14ac:dyDescent="0.2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x14ac:dyDescent="0.2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x14ac:dyDescent="0.2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x14ac:dyDescent="0.2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x14ac:dyDescent="0.2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x14ac:dyDescent="0.2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x14ac:dyDescent="0.2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x14ac:dyDescent="0.2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x14ac:dyDescent="0.2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 x14ac:dyDescent="0.3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x14ac:dyDescent="0.2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x14ac:dyDescent="0.2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x14ac:dyDescent="0.2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 x14ac:dyDescent="0.3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x14ac:dyDescent="0.2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x14ac:dyDescent="0.2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x14ac:dyDescent="0.2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x14ac:dyDescent="0.2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x14ac:dyDescent="0.2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x14ac:dyDescent="0.2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x14ac:dyDescent="0.2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x14ac:dyDescent="0.2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x14ac:dyDescent="0.2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x14ac:dyDescent="0.2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x14ac:dyDescent="0.2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x14ac:dyDescent="0.2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x14ac:dyDescent="0.2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x14ac:dyDescent="0.2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x14ac:dyDescent="0.2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 x14ac:dyDescent="0.3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x14ac:dyDescent="0.2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x14ac:dyDescent="0.2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x14ac:dyDescent="0.2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x14ac:dyDescent="0.2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x14ac:dyDescent="0.2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 x14ac:dyDescent="0.3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x14ac:dyDescent="0.2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x14ac:dyDescent="0.2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x14ac:dyDescent="0.2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x14ac:dyDescent="0.2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x14ac:dyDescent="0.2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x14ac:dyDescent="0.2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 x14ac:dyDescent="0.3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x14ac:dyDescent="0.2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x14ac:dyDescent="0.2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x14ac:dyDescent="0.2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x14ac:dyDescent="0.2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x14ac:dyDescent="0.2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x14ac:dyDescent="0.2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 x14ac:dyDescent="0.3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x14ac:dyDescent="0.2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x14ac:dyDescent="0.2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x14ac:dyDescent="0.2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x14ac:dyDescent="0.2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x14ac:dyDescent="0.2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 x14ac:dyDescent="0.3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x14ac:dyDescent="0.2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x14ac:dyDescent="0.2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x14ac:dyDescent="0.2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x14ac:dyDescent="0.2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 x14ac:dyDescent="0.3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x14ac:dyDescent="0.2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x14ac:dyDescent="0.2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x14ac:dyDescent="0.2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x14ac:dyDescent="0.2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x14ac:dyDescent="0.2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x14ac:dyDescent="0.2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 x14ac:dyDescent="0.3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x14ac:dyDescent="0.2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x14ac:dyDescent="0.2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x14ac:dyDescent="0.2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x14ac:dyDescent="0.2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 x14ac:dyDescent="0.3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x14ac:dyDescent="0.2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x14ac:dyDescent="0.2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x14ac:dyDescent="0.2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x14ac:dyDescent="0.2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 x14ac:dyDescent="0.3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T47"/>
  <sheetViews>
    <sheetView topLeftCell="A11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x14ac:dyDescent="0.2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x14ac:dyDescent="0.2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x14ac:dyDescent="0.2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 x14ac:dyDescent="0.3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x14ac:dyDescent="0.2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x14ac:dyDescent="0.2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x14ac:dyDescent="0.2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 x14ac:dyDescent="0.3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x14ac:dyDescent="0.2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x14ac:dyDescent="0.2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x14ac:dyDescent="0.2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x14ac:dyDescent="0.2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x14ac:dyDescent="0.2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x14ac:dyDescent="0.2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x14ac:dyDescent="0.2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x14ac:dyDescent="0.2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 x14ac:dyDescent="0.3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x14ac:dyDescent="0.2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x14ac:dyDescent="0.2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x14ac:dyDescent="0.2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x14ac:dyDescent="0.2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x14ac:dyDescent="0.2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x14ac:dyDescent="0.2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 x14ac:dyDescent="0.3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x14ac:dyDescent="0.2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x14ac:dyDescent="0.2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x14ac:dyDescent="0.2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x14ac:dyDescent="0.2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x14ac:dyDescent="0.2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x14ac:dyDescent="0.2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x14ac:dyDescent="0.2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x14ac:dyDescent="0.2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x14ac:dyDescent="0.2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 x14ac:dyDescent="0.3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x14ac:dyDescent="0.2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x14ac:dyDescent="0.2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T47"/>
  <sheetViews>
    <sheetView topLeftCell="A13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x14ac:dyDescent="0.25">
      <c r="A5" s="32" t="s">
        <v>19</v>
      </c>
      <c r="B5" s="1">
        <v>25</v>
      </c>
      <c r="C5" s="1">
        <v>15</v>
      </c>
      <c r="D5" s="1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245</v>
      </c>
      <c r="M5" s="1" t="s">
        <v>136</v>
      </c>
      <c r="N5" s="1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x14ac:dyDescent="0.2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x14ac:dyDescent="0.2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24</v>
      </c>
      <c r="C15" s="1">
        <v>17</v>
      </c>
      <c r="D15" s="1">
        <v>6</v>
      </c>
      <c r="E15" s="20">
        <v>1</v>
      </c>
      <c r="F15" s="30">
        <v>35</v>
      </c>
      <c r="G15" s="20">
        <v>15</v>
      </c>
      <c r="H15" s="20">
        <v>17</v>
      </c>
      <c r="I15" s="20">
        <v>0</v>
      </c>
      <c r="J15" s="20">
        <v>0</v>
      </c>
      <c r="K15" s="29" t="s">
        <v>376</v>
      </c>
      <c r="L15" s="1" t="s">
        <v>361</v>
      </c>
      <c r="M15" s="1" t="s">
        <v>288</v>
      </c>
      <c r="N15" s="1" t="s">
        <v>383</v>
      </c>
      <c r="O15" s="31">
        <v>101</v>
      </c>
      <c r="P15" s="20">
        <v>69</v>
      </c>
      <c r="Q15" s="30">
        <v>32</v>
      </c>
      <c r="R15" s="29" t="s">
        <v>130</v>
      </c>
      <c r="S15" s="28" t="s">
        <v>230</v>
      </c>
    </row>
    <row r="16" spans="1:20" x14ac:dyDescent="0.2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x14ac:dyDescent="0.2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 x14ac:dyDescent="0.3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x14ac:dyDescent="0.2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x14ac:dyDescent="0.2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x14ac:dyDescent="0.2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x14ac:dyDescent="0.25">
      <c r="A29" s="32" t="s">
        <v>105</v>
      </c>
      <c r="B29" s="1">
        <v>25</v>
      </c>
      <c r="C29" s="1">
        <v>10</v>
      </c>
      <c r="D29" s="1">
        <v>11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324</v>
      </c>
      <c r="L29" s="1" t="s">
        <v>356</v>
      </c>
      <c r="M29" s="1" t="s">
        <v>165</v>
      </c>
      <c r="N29" s="1" t="s">
        <v>402</v>
      </c>
      <c r="O29" s="31">
        <v>70</v>
      </c>
      <c r="P29" s="20">
        <v>75</v>
      </c>
      <c r="Q29" s="30">
        <v>-5</v>
      </c>
      <c r="R29" s="29" t="s">
        <v>98</v>
      </c>
      <c r="S29" s="28" t="s">
        <v>222</v>
      </c>
    </row>
    <row r="30" spans="1:19" x14ac:dyDescent="0.2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x14ac:dyDescent="0.2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x14ac:dyDescent="0.2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x14ac:dyDescent="0.2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x14ac:dyDescent="0.2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 x14ac:dyDescent="0.3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26</v>
      </c>
      <c r="C4" s="40">
        <v>15</v>
      </c>
      <c r="D4" s="40">
        <v>9</v>
      </c>
      <c r="E4" s="38">
        <v>2</v>
      </c>
      <c r="F4" s="33">
        <v>32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283</v>
      </c>
      <c r="M4" s="40" t="s">
        <v>136</v>
      </c>
      <c r="N4" s="40" t="s">
        <v>383</v>
      </c>
      <c r="O4" s="39">
        <v>96</v>
      </c>
      <c r="P4" s="38">
        <v>85</v>
      </c>
      <c r="Q4" s="33">
        <v>11</v>
      </c>
      <c r="R4" s="37" t="s">
        <v>98</v>
      </c>
      <c r="S4" s="36" t="s">
        <v>222</v>
      </c>
    </row>
    <row r="5" spans="1:20" x14ac:dyDescent="0.25">
      <c r="A5" s="32" t="s">
        <v>4</v>
      </c>
      <c r="B5" s="1">
        <v>24</v>
      </c>
      <c r="C5" s="1">
        <v>15</v>
      </c>
      <c r="D5" s="1">
        <v>7</v>
      </c>
      <c r="E5" s="20">
        <v>2</v>
      </c>
      <c r="F5" s="30">
        <v>32</v>
      </c>
      <c r="G5" s="31">
        <v>13</v>
      </c>
      <c r="H5" s="20">
        <v>15</v>
      </c>
      <c r="I5" s="20">
        <v>0</v>
      </c>
      <c r="J5" s="30">
        <v>0</v>
      </c>
      <c r="K5" s="29" t="s">
        <v>368</v>
      </c>
      <c r="L5" s="1" t="s">
        <v>203</v>
      </c>
      <c r="M5" s="1" t="s">
        <v>176</v>
      </c>
      <c r="N5" s="1" t="s">
        <v>344</v>
      </c>
      <c r="O5" s="31">
        <v>74</v>
      </c>
      <c r="P5" s="20">
        <v>61</v>
      </c>
      <c r="Q5" s="30">
        <v>13</v>
      </c>
      <c r="R5" s="29" t="s">
        <v>104</v>
      </c>
      <c r="S5" s="28" t="s">
        <v>253</v>
      </c>
    </row>
    <row r="6" spans="1:20" x14ac:dyDescent="0.25">
      <c r="A6" s="32" t="s">
        <v>29</v>
      </c>
      <c r="B6" s="1">
        <v>27</v>
      </c>
      <c r="C6" s="1">
        <v>13</v>
      </c>
      <c r="D6" s="1">
        <v>11</v>
      </c>
      <c r="E6" s="20">
        <v>3</v>
      </c>
      <c r="F6" s="30">
        <v>29</v>
      </c>
      <c r="G6" s="31">
        <v>9</v>
      </c>
      <c r="H6" s="20">
        <v>13</v>
      </c>
      <c r="I6" s="20">
        <v>0</v>
      </c>
      <c r="J6" s="30">
        <v>0</v>
      </c>
      <c r="K6" s="29" t="s">
        <v>412</v>
      </c>
      <c r="L6" s="1" t="s">
        <v>255</v>
      </c>
      <c r="M6" s="1" t="s">
        <v>176</v>
      </c>
      <c r="N6" s="1" t="s">
        <v>360</v>
      </c>
      <c r="O6" s="31">
        <v>67</v>
      </c>
      <c r="P6" s="20">
        <v>82</v>
      </c>
      <c r="Q6" s="30">
        <v>-15</v>
      </c>
      <c r="R6" s="29" t="s">
        <v>104</v>
      </c>
      <c r="S6" s="28" t="s">
        <v>190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x14ac:dyDescent="0.2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x14ac:dyDescent="0.2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x14ac:dyDescent="0.2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 x14ac:dyDescent="0.3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x14ac:dyDescent="0.2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x14ac:dyDescent="0.2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x14ac:dyDescent="0.2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x14ac:dyDescent="0.2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x14ac:dyDescent="0.2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26</v>
      </c>
      <c r="C35" s="1">
        <v>16</v>
      </c>
      <c r="D35" s="1">
        <v>7</v>
      </c>
      <c r="E35" s="20">
        <v>3</v>
      </c>
      <c r="F35" s="33">
        <v>35</v>
      </c>
      <c r="G35" s="20">
        <v>13</v>
      </c>
      <c r="H35" s="20">
        <v>15</v>
      </c>
      <c r="I35" s="20">
        <v>1</v>
      </c>
      <c r="J35" s="20">
        <v>1</v>
      </c>
      <c r="K35" s="29" t="s">
        <v>334</v>
      </c>
      <c r="L35" s="1" t="s">
        <v>353</v>
      </c>
      <c r="M35" s="1" t="s">
        <v>271</v>
      </c>
      <c r="N35" s="1" t="s">
        <v>406</v>
      </c>
      <c r="O35" s="31">
        <v>92</v>
      </c>
      <c r="P35" s="20">
        <v>79</v>
      </c>
      <c r="Q35" s="30">
        <v>13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x14ac:dyDescent="0.2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x14ac:dyDescent="0.2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 x14ac:dyDescent="0.3">
      <c r="A42" s="27" t="s">
        <v>31</v>
      </c>
      <c r="B42" s="26">
        <v>23</v>
      </c>
      <c r="C42" s="26">
        <v>10</v>
      </c>
      <c r="D42" s="26">
        <v>10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307</v>
      </c>
      <c r="L42" s="26" t="s">
        <v>231</v>
      </c>
      <c r="M42" s="26" t="s">
        <v>256</v>
      </c>
      <c r="N42" s="26" t="s">
        <v>301</v>
      </c>
      <c r="O42" s="25">
        <v>60</v>
      </c>
      <c r="P42" s="24">
        <v>67</v>
      </c>
      <c r="Q42" s="23">
        <v>-7</v>
      </c>
      <c r="R42" s="22" t="s">
        <v>100</v>
      </c>
      <c r="S42" s="21" t="s">
        <v>205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25</v>
      </c>
      <c r="C4" s="40">
        <v>16</v>
      </c>
      <c r="D4" s="40">
        <v>7</v>
      </c>
      <c r="E4" s="38">
        <v>2</v>
      </c>
      <c r="F4" s="33">
        <v>34</v>
      </c>
      <c r="G4" s="39">
        <v>14</v>
      </c>
      <c r="H4" s="38">
        <v>16</v>
      </c>
      <c r="I4" s="38">
        <v>0</v>
      </c>
      <c r="J4" s="33">
        <v>0</v>
      </c>
      <c r="K4" s="37" t="s">
        <v>413</v>
      </c>
      <c r="L4" s="40" t="s">
        <v>203</v>
      </c>
      <c r="M4" s="40" t="s">
        <v>176</v>
      </c>
      <c r="N4" s="40" t="s">
        <v>344</v>
      </c>
      <c r="O4" s="39">
        <v>77</v>
      </c>
      <c r="P4" s="38">
        <v>63</v>
      </c>
      <c r="Q4" s="33">
        <v>14</v>
      </c>
      <c r="R4" s="37" t="s">
        <v>123</v>
      </c>
      <c r="S4" s="36" t="s">
        <v>253</v>
      </c>
    </row>
    <row r="5" spans="1:20" x14ac:dyDescent="0.25">
      <c r="A5" s="32" t="s">
        <v>19</v>
      </c>
      <c r="B5" s="1">
        <v>26</v>
      </c>
      <c r="C5" s="1">
        <v>15</v>
      </c>
      <c r="D5" s="1">
        <v>9</v>
      </c>
      <c r="E5" s="20">
        <v>2</v>
      </c>
      <c r="F5" s="30">
        <v>32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283</v>
      </c>
      <c r="M5" s="1" t="s">
        <v>136</v>
      </c>
      <c r="N5" s="1" t="s">
        <v>383</v>
      </c>
      <c r="O5" s="31">
        <v>96</v>
      </c>
      <c r="P5" s="20">
        <v>85</v>
      </c>
      <c r="Q5" s="30">
        <v>11</v>
      </c>
      <c r="R5" s="29" t="s">
        <v>98</v>
      </c>
      <c r="S5" s="28" t="s">
        <v>222</v>
      </c>
    </row>
    <row r="6" spans="1:20" x14ac:dyDescent="0.2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x14ac:dyDescent="0.2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x14ac:dyDescent="0.2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x14ac:dyDescent="0.2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 x14ac:dyDescent="0.3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x14ac:dyDescent="0.2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x14ac:dyDescent="0.2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x14ac:dyDescent="0.2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x14ac:dyDescent="0.2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26</v>
      </c>
      <c r="C31" s="1">
        <v>7</v>
      </c>
      <c r="D31" s="1">
        <v>13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322</v>
      </c>
      <c r="M31" s="1" t="s">
        <v>220</v>
      </c>
      <c r="N31" s="1" t="s">
        <v>389</v>
      </c>
      <c r="O31" s="31">
        <v>60</v>
      </c>
      <c r="P31" s="20">
        <v>82</v>
      </c>
      <c r="Q31" s="30">
        <v>-22</v>
      </c>
      <c r="R31" s="29" t="s">
        <v>155</v>
      </c>
      <c r="S31" s="28" t="s">
        <v>374</v>
      </c>
    </row>
    <row r="32" spans="1:19" ht="15.75" thickBot="1" x14ac:dyDescent="0.3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x14ac:dyDescent="0.2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x14ac:dyDescent="0.2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x14ac:dyDescent="0.2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x14ac:dyDescent="0.2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 x14ac:dyDescent="0.3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x14ac:dyDescent="0.25">
      <c r="A5" s="32" t="s">
        <v>4</v>
      </c>
      <c r="B5" s="1">
        <v>25</v>
      </c>
      <c r="C5" s="1">
        <v>16</v>
      </c>
      <c r="D5" s="1">
        <v>7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413</v>
      </c>
      <c r="L5" s="1" t="s">
        <v>203</v>
      </c>
      <c r="M5" s="1" t="s">
        <v>176</v>
      </c>
      <c r="N5" s="1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x14ac:dyDescent="0.2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x14ac:dyDescent="0.2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x14ac:dyDescent="0.2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x14ac:dyDescent="0.2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x14ac:dyDescent="0.2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 x14ac:dyDescent="0.3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x14ac:dyDescent="0.2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x14ac:dyDescent="0.2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x14ac:dyDescent="0.25">
      <c r="A20" s="32" t="s">
        <v>23</v>
      </c>
      <c r="B20" s="1">
        <v>25</v>
      </c>
      <c r="C20" s="1">
        <v>11</v>
      </c>
      <c r="D20" s="1">
        <v>11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247</v>
      </c>
      <c r="M20" s="1" t="s">
        <v>121</v>
      </c>
      <c r="N20" s="1" t="s">
        <v>306</v>
      </c>
      <c r="O20" s="31">
        <v>87</v>
      </c>
      <c r="P20" s="20">
        <v>90</v>
      </c>
      <c r="Q20" s="30">
        <v>-3</v>
      </c>
      <c r="R20" s="29" t="s">
        <v>102</v>
      </c>
      <c r="S20" s="28" t="s">
        <v>205</v>
      </c>
    </row>
    <row r="21" spans="1:19" ht="15.75" thickBot="1" x14ac:dyDescent="0.3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x14ac:dyDescent="0.2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x14ac:dyDescent="0.2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x14ac:dyDescent="0.2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x14ac:dyDescent="0.2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 x14ac:dyDescent="0.3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x14ac:dyDescent="0.2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x14ac:dyDescent="0.25">
      <c r="A37" s="32" t="s">
        <v>27</v>
      </c>
      <c r="B37" s="1">
        <v>27</v>
      </c>
      <c r="C37" s="1">
        <v>13</v>
      </c>
      <c r="D37" s="1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1" t="s">
        <v>391</v>
      </c>
      <c r="M37" s="1" t="s">
        <v>172</v>
      </c>
      <c r="N37" s="1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x14ac:dyDescent="0.25">
      <c r="A38" s="32" t="s">
        <v>20</v>
      </c>
      <c r="B38" s="1">
        <v>26</v>
      </c>
      <c r="C38" s="1">
        <v>14</v>
      </c>
      <c r="D38" s="1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1" t="s">
        <v>376</v>
      </c>
      <c r="M38" s="1" t="s">
        <v>143</v>
      </c>
      <c r="N38" s="1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x14ac:dyDescent="0.25">
      <c r="A39" s="32" t="s">
        <v>3</v>
      </c>
      <c r="B39" s="1">
        <v>24</v>
      </c>
      <c r="C39" s="1">
        <v>13</v>
      </c>
      <c r="D39" s="1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1" t="s">
        <v>405</v>
      </c>
      <c r="M39" s="1" t="s">
        <v>161</v>
      </c>
      <c r="N39" s="1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x14ac:dyDescent="0.25">
      <c r="A40" s="32" t="s">
        <v>7</v>
      </c>
      <c r="B40" s="1">
        <v>27</v>
      </c>
      <c r="C40" s="1">
        <v>13</v>
      </c>
      <c r="D40" s="1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335</v>
      </c>
      <c r="M40" s="1" t="s">
        <v>171</v>
      </c>
      <c r="N40" s="1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x14ac:dyDescent="0.2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x14ac:dyDescent="0.25">
      <c r="A5" s="32" t="s">
        <v>4</v>
      </c>
      <c r="B5" s="1">
        <v>26</v>
      </c>
      <c r="C5" s="1">
        <v>16</v>
      </c>
      <c r="D5" s="1">
        <v>8</v>
      </c>
      <c r="E5" s="58">
        <v>2</v>
      </c>
      <c r="F5" s="30">
        <v>34</v>
      </c>
      <c r="G5" s="31">
        <v>14</v>
      </c>
      <c r="H5" s="58">
        <v>16</v>
      </c>
      <c r="I5" s="58">
        <v>0</v>
      </c>
      <c r="J5" s="30">
        <v>0</v>
      </c>
      <c r="K5" s="29" t="s">
        <v>425</v>
      </c>
      <c r="L5" s="1" t="s">
        <v>203</v>
      </c>
      <c r="M5" s="1" t="s">
        <v>176</v>
      </c>
      <c r="N5" s="1" t="s">
        <v>352</v>
      </c>
      <c r="O5" s="31">
        <v>78</v>
      </c>
      <c r="P5" s="20">
        <v>66</v>
      </c>
      <c r="Q5" s="30">
        <v>12</v>
      </c>
      <c r="R5" s="29" t="s">
        <v>98</v>
      </c>
      <c r="S5" s="28" t="s">
        <v>236</v>
      </c>
    </row>
    <row r="6" spans="1:20" x14ac:dyDescent="0.25">
      <c r="A6" s="32" t="s">
        <v>29</v>
      </c>
      <c r="B6" s="57">
        <v>28</v>
      </c>
      <c r="C6" s="57">
        <v>14</v>
      </c>
      <c r="D6" s="57">
        <v>11</v>
      </c>
      <c r="E6" s="58">
        <v>3</v>
      </c>
      <c r="F6" s="30">
        <v>31</v>
      </c>
      <c r="G6" s="31">
        <v>10</v>
      </c>
      <c r="H6" s="58">
        <v>14</v>
      </c>
      <c r="I6" s="58">
        <v>0</v>
      </c>
      <c r="J6" s="30">
        <v>0</v>
      </c>
      <c r="K6" s="29" t="s">
        <v>412</v>
      </c>
      <c r="L6" s="57" t="s">
        <v>290</v>
      </c>
      <c r="M6" s="57" t="s">
        <v>176</v>
      </c>
      <c r="N6" s="57" t="s">
        <v>360</v>
      </c>
      <c r="O6" s="31">
        <v>71</v>
      </c>
      <c r="P6" s="58">
        <v>84</v>
      </c>
      <c r="Q6" s="30">
        <v>-13</v>
      </c>
      <c r="R6" s="29" t="s">
        <v>123</v>
      </c>
      <c r="S6" s="28" t="s">
        <v>205</v>
      </c>
    </row>
    <row r="7" spans="1:20" x14ac:dyDescent="0.2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x14ac:dyDescent="0.2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x14ac:dyDescent="0.2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x14ac:dyDescent="0.2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 x14ac:dyDescent="0.3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29</v>
      </c>
      <c r="C14" s="1">
        <v>18</v>
      </c>
      <c r="D14" s="1">
        <v>9</v>
      </c>
      <c r="E14" s="20">
        <v>2</v>
      </c>
      <c r="F14" s="33">
        <v>38</v>
      </c>
      <c r="G14" s="20">
        <v>17</v>
      </c>
      <c r="H14" s="20">
        <v>18</v>
      </c>
      <c r="I14" s="20">
        <v>0</v>
      </c>
      <c r="J14" s="20">
        <v>0</v>
      </c>
      <c r="K14" s="29" t="s">
        <v>424</v>
      </c>
      <c r="L14" s="1" t="s">
        <v>398</v>
      </c>
      <c r="M14" s="1" t="s">
        <v>216</v>
      </c>
      <c r="N14" s="1" t="s">
        <v>401</v>
      </c>
      <c r="O14" s="31">
        <v>102</v>
      </c>
      <c r="P14" s="20">
        <v>78</v>
      </c>
      <c r="Q14" s="30">
        <v>24</v>
      </c>
      <c r="R14" s="29" t="s">
        <v>104</v>
      </c>
      <c r="S14" s="28" t="s">
        <v>236</v>
      </c>
    </row>
    <row r="15" spans="1:20" x14ac:dyDescent="0.25">
      <c r="A15" s="32" t="s">
        <v>1</v>
      </c>
      <c r="B15" s="57">
        <v>26</v>
      </c>
      <c r="C15" s="57">
        <v>18</v>
      </c>
      <c r="D15" s="57">
        <v>6</v>
      </c>
      <c r="E15" s="58">
        <v>2</v>
      </c>
      <c r="F15" s="30">
        <v>38</v>
      </c>
      <c r="G15" s="58">
        <v>16</v>
      </c>
      <c r="H15" s="58">
        <v>18</v>
      </c>
      <c r="I15" s="58">
        <v>0</v>
      </c>
      <c r="J15" s="58">
        <v>0</v>
      </c>
      <c r="K15" s="29" t="s">
        <v>294</v>
      </c>
      <c r="L15" s="57" t="s">
        <v>396</v>
      </c>
      <c r="M15" s="57" t="s">
        <v>288</v>
      </c>
      <c r="N15" s="57" t="s">
        <v>423</v>
      </c>
      <c r="O15" s="31">
        <v>105</v>
      </c>
      <c r="P15" s="58">
        <v>72</v>
      </c>
      <c r="Q15" s="30">
        <v>33</v>
      </c>
      <c r="R15" s="29" t="s">
        <v>100</v>
      </c>
      <c r="S15" s="28" t="s">
        <v>230</v>
      </c>
    </row>
    <row r="16" spans="1:20" x14ac:dyDescent="0.2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x14ac:dyDescent="0.2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x14ac:dyDescent="0.25">
      <c r="A19" s="32" t="s">
        <v>9</v>
      </c>
      <c r="B19" s="1">
        <v>28</v>
      </c>
      <c r="C19" s="1">
        <v>11</v>
      </c>
      <c r="D19" s="1">
        <v>13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317</v>
      </c>
      <c r="M19" s="1" t="s">
        <v>187</v>
      </c>
      <c r="N19" s="1" t="s">
        <v>426</v>
      </c>
      <c r="O19" s="31">
        <v>79</v>
      </c>
      <c r="P19" s="20">
        <v>108</v>
      </c>
      <c r="Q19" s="30">
        <v>-29</v>
      </c>
      <c r="R19" s="29" t="s">
        <v>98</v>
      </c>
      <c r="S19" s="28" t="s">
        <v>190</v>
      </c>
    </row>
    <row r="20" spans="1:19" x14ac:dyDescent="0.25">
      <c r="A20" s="32" t="s">
        <v>23</v>
      </c>
      <c r="B20" s="1">
        <v>26</v>
      </c>
      <c r="C20" s="1">
        <v>11</v>
      </c>
      <c r="D20" s="1">
        <v>12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269</v>
      </c>
      <c r="M20" s="1" t="s">
        <v>121</v>
      </c>
      <c r="N20" s="1" t="s">
        <v>306</v>
      </c>
      <c r="O20" s="31">
        <v>89</v>
      </c>
      <c r="P20" s="20">
        <v>95</v>
      </c>
      <c r="Q20" s="30">
        <v>-6</v>
      </c>
      <c r="R20" s="29" t="s">
        <v>114</v>
      </c>
      <c r="S20" s="28" t="s">
        <v>190</v>
      </c>
    </row>
    <row r="21" spans="1:19" ht="15.75" thickBot="1" x14ac:dyDescent="0.3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26</v>
      </c>
      <c r="C25" s="40">
        <v>18</v>
      </c>
      <c r="D25" s="40">
        <v>4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427</v>
      </c>
      <c r="M25" s="40" t="s">
        <v>197</v>
      </c>
      <c r="N25" s="40" t="s">
        <v>428</v>
      </c>
      <c r="O25" s="39">
        <v>85</v>
      </c>
      <c r="P25" s="38">
        <v>61</v>
      </c>
      <c r="Q25" s="33">
        <v>24</v>
      </c>
      <c r="R25" s="37" t="s">
        <v>169</v>
      </c>
      <c r="S25" s="36" t="s">
        <v>230</v>
      </c>
    </row>
    <row r="26" spans="1:19" x14ac:dyDescent="0.2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x14ac:dyDescent="0.2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x14ac:dyDescent="0.2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x14ac:dyDescent="0.2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x14ac:dyDescent="0.25">
      <c r="A30" s="32" t="s">
        <v>105</v>
      </c>
      <c r="B30" s="57">
        <v>25</v>
      </c>
      <c r="C30" s="57">
        <v>10</v>
      </c>
      <c r="D30" s="57">
        <v>11</v>
      </c>
      <c r="E30" s="58">
        <v>4</v>
      </c>
      <c r="F30" s="30">
        <v>24</v>
      </c>
      <c r="G30" s="58">
        <v>6</v>
      </c>
      <c r="H30" s="58">
        <v>10</v>
      </c>
      <c r="I30" s="58">
        <v>0</v>
      </c>
      <c r="J30" s="58">
        <v>0</v>
      </c>
      <c r="K30" s="29" t="s">
        <v>324</v>
      </c>
      <c r="L30" s="57" t="s">
        <v>356</v>
      </c>
      <c r="M30" s="57" t="s">
        <v>165</v>
      </c>
      <c r="N30" s="57" t="s">
        <v>402</v>
      </c>
      <c r="O30" s="31">
        <v>70</v>
      </c>
      <c r="P30" s="58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 x14ac:dyDescent="0.3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7">
        <v>28</v>
      </c>
      <c r="C35" s="57">
        <v>18</v>
      </c>
      <c r="D35" s="57">
        <v>7</v>
      </c>
      <c r="E35" s="58">
        <v>3</v>
      </c>
      <c r="F35" s="33">
        <v>39</v>
      </c>
      <c r="G35" s="58">
        <v>15</v>
      </c>
      <c r="H35" s="58">
        <v>17</v>
      </c>
      <c r="I35" s="58">
        <v>1</v>
      </c>
      <c r="J35" s="58">
        <v>1</v>
      </c>
      <c r="K35" s="29" t="s">
        <v>368</v>
      </c>
      <c r="L35" s="57" t="s">
        <v>416</v>
      </c>
      <c r="M35" s="57" t="s">
        <v>254</v>
      </c>
      <c r="N35" s="57" t="s">
        <v>432</v>
      </c>
      <c r="O35" s="31">
        <v>99</v>
      </c>
      <c r="P35" s="58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x14ac:dyDescent="0.25">
      <c r="A37" s="32" t="s">
        <v>3</v>
      </c>
      <c r="B37" s="1">
        <v>25</v>
      </c>
      <c r="C37" s="1">
        <v>14</v>
      </c>
      <c r="D37" s="1">
        <v>7</v>
      </c>
      <c r="E37" s="20">
        <v>4</v>
      </c>
      <c r="F37" s="30">
        <v>32</v>
      </c>
      <c r="G37" s="20">
        <v>11</v>
      </c>
      <c r="H37" s="20">
        <v>14</v>
      </c>
      <c r="I37" s="20">
        <v>0</v>
      </c>
      <c r="J37" s="20">
        <v>1</v>
      </c>
      <c r="K37" s="29" t="s">
        <v>431</v>
      </c>
      <c r="L37" s="1" t="s">
        <v>405</v>
      </c>
      <c r="M37" s="1" t="s">
        <v>161</v>
      </c>
      <c r="N37" s="1" t="s">
        <v>262</v>
      </c>
      <c r="O37" s="31">
        <v>83</v>
      </c>
      <c r="P37" s="20">
        <v>79</v>
      </c>
      <c r="Q37" s="30">
        <v>4</v>
      </c>
      <c r="R37" s="29" t="s">
        <v>100</v>
      </c>
      <c r="S37" s="28" t="s">
        <v>205</v>
      </c>
    </row>
    <row r="38" spans="1:19" x14ac:dyDescent="0.25">
      <c r="A38" s="32" t="s">
        <v>27</v>
      </c>
      <c r="B38" s="1">
        <v>27</v>
      </c>
      <c r="C38" s="1">
        <v>13</v>
      </c>
      <c r="D38" s="1">
        <v>9</v>
      </c>
      <c r="E38" s="20">
        <v>5</v>
      </c>
      <c r="F38" s="30">
        <v>31</v>
      </c>
      <c r="G38" s="20">
        <v>5</v>
      </c>
      <c r="H38" s="20">
        <v>10</v>
      </c>
      <c r="I38" s="20">
        <v>3</v>
      </c>
      <c r="J38" s="20">
        <v>1</v>
      </c>
      <c r="K38" s="29" t="s">
        <v>418</v>
      </c>
      <c r="L38" s="1" t="s">
        <v>391</v>
      </c>
      <c r="M38" s="1" t="s">
        <v>172</v>
      </c>
      <c r="N38" s="1" t="s">
        <v>343</v>
      </c>
      <c r="O38" s="31">
        <v>72</v>
      </c>
      <c r="P38" s="20">
        <v>78</v>
      </c>
      <c r="Q38" s="30">
        <v>-6</v>
      </c>
      <c r="R38" s="29" t="s">
        <v>98</v>
      </c>
      <c r="S38" s="28" t="s">
        <v>231</v>
      </c>
    </row>
    <row r="39" spans="1:19" x14ac:dyDescent="0.25">
      <c r="A39" s="32" t="s">
        <v>20</v>
      </c>
      <c r="B39" s="1">
        <v>26</v>
      </c>
      <c r="C39" s="1">
        <v>14</v>
      </c>
      <c r="D39" s="1">
        <v>10</v>
      </c>
      <c r="E39" s="20">
        <v>2</v>
      </c>
      <c r="F39" s="30">
        <v>30</v>
      </c>
      <c r="G39" s="20">
        <v>9</v>
      </c>
      <c r="H39" s="20">
        <v>14</v>
      </c>
      <c r="I39" s="20">
        <v>0</v>
      </c>
      <c r="J39" s="20">
        <v>0</v>
      </c>
      <c r="K39" s="29" t="s">
        <v>279</v>
      </c>
      <c r="L39" s="1" t="s">
        <v>376</v>
      </c>
      <c r="M39" s="1" t="s">
        <v>143</v>
      </c>
      <c r="N39" s="1" t="s">
        <v>385</v>
      </c>
      <c r="O39" s="31">
        <v>78</v>
      </c>
      <c r="P39" s="20">
        <v>77</v>
      </c>
      <c r="Q39" s="30">
        <v>1</v>
      </c>
      <c r="R39" s="29" t="s">
        <v>100</v>
      </c>
      <c r="S39" s="28" t="s">
        <v>205</v>
      </c>
    </row>
    <row r="40" spans="1:19" x14ac:dyDescent="0.2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x14ac:dyDescent="0.2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7801-D8B5-4A5F-A25E-89B474AE12B6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x14ac:dyDescent="0.25">
      <c r="A5" s="32" t="s">
        <v>4</v>
      </c>
      <c r="B5" s="1">
        <v>26</v>
      </c>
      <c r="C5" s="1">
        <v>16</v>
      </c>
      <c r="D5" s="1">
        <v>8</v>
      </c>
      <c r="E5" s="58">
        <v>2</v>
      </c>
      <c r="F5" s="30">
        <v>34</v>
      </c>
      <c r="G5" s="31">
        <v>14</v>
      </c>
      <c r="H5" s="58">
        <v>16</v>
      </c>
      <c r="I5" s="58">
        <v>0</v>
      </c>
      <c r="J5" s="30">
        <v>0</v>
      </c>
      <c r="K5" s="29" t="s">
        <v>425</v>
      </c>
      <c r="L5" s="1" t="s">
        <v>203</v>
      </c>
      <c r="M5" s="1" t="s">
        <v>176</v>
      </c>
      <c r="N5" s="1" t="s">
        <v>352</v>
      </c>
      <c r="O5" s="31">
        <v>78</v>
      </c>
      <c r="P5" s="20">
        <v>66</v>
      </c>
      <c r="Q5" s="30">
        <v>12</v>
      </c>
      <c r="R5" s="29" t="s">
        <v>98</v>
      </c>
      <c r="S5" s="28" t="s">
        <v>236</v>
      </c>
    </row>
    <row r="6" spans="1:20" x14ac:dyDescent="0.25">
      <c r="A6" s="32" t="s">
        <v>29</v>
      </c>
      <c r="B6" s="57">
        <v>28</v>
      </c>
      <c r="C6" s="57">
        <v>14</v>
      </c>
      <c r="D6" s="57">
        <v>11</v>
      </c>
      <c r="E6" s="58">
        <v>3</v>
      </c>
      <c r="F6" s="30">
        <v>31</v>
      </c>
      <c r="G6" s="31">
        <v>10</v>
      </c>
      <c r="H6" s="58">
        <v>14</v>
      </c>
      <c r="I6" s="58">
        <v>0</v>
      </c>
      <c r="J6" s="30">
        <v>0</v>
      </c>
      <c r="K6" s="29" t="s">
        <v>412</v>
      </c>
      <c r="L6" s="57" t="s">
        <v>290</v>
      </c>
      <c r="M6" s="57" t="s">
        <v>176</v>
      </c>
      <c r="N6" s="57" t="s">
        <v>360</v>
      </c>
      <c r="O6" s="31">
        <v>71</v>
      </c>
      <c r="P6" s="58">
        <v>84</v>
      </c>
      <c r="Q6" s="30">
        <v>-13</v>
      </c>
      <c r="R6" s="29" t="s">
        <v>123</v>
      </c>
      <c r="S6" s="28" t="s">
        <v>205</v>
      </c>
    </row>
    <row r="7" spans="1:20" x14ac:dyDescent="0.2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x14ac:dyDescent="0.2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x14ac:dyDescent="0.2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x14ac:dyDescent="0.2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 x14ac:dyDescent="0.3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29</v>
      </c>
      <c r="C14" s="1">
        <v>18</v>
      </c>
      <c r="D14" s="1">
        <v>9</v>
      </c>
      <c r="E14" s="20">
        <v>2</v>
      </c>
      <c r="F14" s="33">
        <v>38</v>
      </c>
      <c r="G14" s="20">
        <v>17</v>
      </c>
      <c r="H14" s="20">
        <v>18</v>
      </c>
      <c r="I14" s="20">
        <v>0</v>
      </c>
      <c r="J14" s="20">
        <v>0</v>
      </c>
      <c r="K14" s="29" t="s">
        <v>424</v>
      </c>
      <c r="L14" s="1" t="s">
        <v>398</v>
      </c>
      <c r="M14" s="1" t="s">
        <v>216</v>
      </c>
      <c r="N14" s="1" t="s">
        <v>401</v>
      </c>
      <c r="O14" s="31">
        <v>102</v>
      </c>
      <c r="P14" s="20">
        <v>78</v>
      </c>
      <c r="Q14" s="30">
        <v>24</v>
      </c>
      <c r="R14" s="29" t="s">
        <v>104</v>
      </c>
      <c r="S14" s="28" t="s">
        <v>236</v>
      </c>
    </row>
    <row r="15" spans="1:20" x14ac:dyDescent="0.25">
      <c r="A15" s="32" t="s">
        <v>1</v>
      </c>
      <c r="B15" s="57">
        <v>26</v>
      </c>
      <c r="C15" s="57">
        <v>18</v>
      </c>
      <c r="D15" s="57">
        <v>6</v>
      </c>
      <c r="E15" s="58">
        <v>2</v>
      </c>
      <c r="F15" s="30">
        <v>38</v>
      </c>
      <c r="G15" s="58">
        <v>16</v>
      </c>
      <c r="H15" s="58">
        <v>18</v>
      </c>
      <c r="I15" s="58">
        <v>0</v>
      </c>
      <c r="J15" s="58">
        <v>0</v>
      </c>
      <c r="K15" s="29" t="s">
        <v>294</v>
      </c>
      <c r="L15" s="57" t="s">
        <v>396</v>
      </c>
      <c r="M15" s="57" t="s">
        <v>288</v>
      </c>
      <c r="N15" s="57" t="s">
        <v>423</v>
      </c>
      <c r="O15" s="31">
        <v>105</v>
      </c>
      <c r="P15" s="58">
        <v>72</v>
      </c>
      <c r="Q15" s="30">
        <v>33</v>
      </c>
      <c r="R15" s="29" t="s">
        <v>100</v>
      </c>
      <c r="S15" s="28" t="s">
        <v>230</v>
      </c>
    </row>
    <row r="16" spans="1:20" x14ac:dyDescent="0.2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x14ac:dyDescent="0.2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x14ac:dyDescent="0.25">
      <c r="A19" s="32" t="s">
        <v>9</v>
      </c>
      <c r="B19" s="1">
        <v>28</v>
      </c>
      <c r="C19" s="1">
        <v>11</v>
      </c>
      <c r="D19" s="1">
        <v>13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317</v>
      </c>
      <c r="M19" s="1" t="s">
        <v>187</v>
      </c>
      <c r="N19" s="1" t="s">
        <v>426</v>
      </c>
      <c r="O19" s="31">
        <v>79</v>
      </c>
      <c r="P19" s="20">
        <v>108</v>
      </c>
      <c r="Q19" s="30">
        <v>-29</v>
      </c>
      <c r="R19" s="29" t="s">
        <v>98</v>
      </c>
      <c r="S19" s="28" t="s">
        <v>190</v>
      </c>
    </row>
    <row r="20" spans="1:19" x14ac:dyDescent="0.25">
      <c r="A20" s="32" t="s">
        <v>23</v>
      </c>
      <c r="B20" s="1">
        <v>26</v>
      </c>
      <c r="C20" s="1">
        <v>11</v>
      </c>
      <c r="D20" s="1">
        <v>12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269</v>
      </c>
      <c r="M20" s="1" t="s">
        <v>121</v>
      </c>
      <c r="N20" s="1" t="s">
        <v>306</v>
      </c>
      <c r="O20" s="31">
        <v>89</v>
      </c>
      <c r="P20" s="20">
        <v>95</v>
      </c>
      <c r="Q20" s="30">
        <v>-6</v>
      </c>
      <c r="R20" s="29" t="s">
        <v>114</v>
      </c>
      <c r="S20" s="28" t="s">
        <v>190</v>
      </c>
    </row>
    <row r="21" spans="1:19" ht="15.75" thickBot="1" x14ac:dyDescent="0.3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26</v>
      </c>
      <c r="C25" s="40">
        <v>18</v>
      </c>
      <c r="D25" s="40">
        <v>4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427</v>
      </c>
      <c r="M25" s="40" t="s">
        <v>197</v>
      </c>
      <c r="N25" s="40" t="s">
        <v>428</v>
      </c>
      <c r="O25" s="39">
        <v>85</v>
      </c>
      <c r="P25" s="38">
        <v>61</v>
      </c>
      <c r="Q25" s="33">
        <v>24</v>
      </c>
      <c r="R25" s="37" t="s">
        <v>169</v>
      </c>
      <c r="S25" s="36" t="s">
        <v>230</v>
      </c>
    </row>
    <row r="26" spans="1:19" x14ac:dyDescent="0.2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x14ac:dyDescent="0.2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x14ac:dyDescent="0.2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x14ac:dyDescent="0.2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x14ac:dyDescent="0.25">
      <c r="A30" s="32" t="s">
        <v>105</v>
      </c>
      <c r="B30" s="57">
        <v>25</v>
      </c>
      <c r="C30" s="57">
        <v>10</v>
      </c>
      <c r="D30" s="57">
        <v>11</v>
      </c>
      <c r="E30" s="58">
        <v>4</v>
      </c>
      <c r="F30" s="30">
        <v>24</v>
      </c>
      <c r="G30" s="58">
        <v>6</v>
      </c>
      <c r="H30" s="58">
        <v>10</v>
      </c>
      <c r="I30" s="58">
        <v>0</v>
      </c>
      <c r="J30" s="58">
        <v>0</v>
      </c>
      <c r="K30" s="29" t="s">
        <v>324</v>
      </c>
      <c r="L30" s="57" t="s">
        <v>356</v>
      </c>
      <c r="M30" s="57" t="s">
        <v>165</v>
      </c>
      <c r="N30" s="57" t="s">
        <v>402</v>
      </c>
      <c r="O30" s="31">
        <v>70</v>
      </c>
      <c r="P30" s="58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 x14ac:dyDescent="0.3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7">
        <v>28</v>
      </c>
      <c r="C35" s="57">
        <v>18</v>
      </c>
      <c r="D35" s="57">
        <v>7</v>
      </c>
      <c r="E35" s="58">
        <v>3</v>
      </c>
      <c r="F35" s="33">
        <v>39</v>
      </c>
      <c r="G35" s="58">
        <v>15</v>
      </c>
      <c r="H35" s="58">
        <v>17</v>
      </c>
      <c r="I35" s="58">
        <v>1</v>
      </c>
      <c r="J35" s="58">
        <v>1</v>
      </c>
      <c r="K35" s="29" t="s">
        <v>368</v>
      </c>
      <c r="L35" s="57" t="s">
        <v>416</v>
      </c>
      <c r="M35" s="57" t="s">
        <v>254</v>
      </c>
      <c r="N35" s="57" t="s">
        <v>432</v>
      </c>
      <c r="O35" s="31">
        <v>99</v>
      </c>
      <c r="P35" s="58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x14ac:dyDescent="0.25">
      <c r="A37" s="32" t="s">
        <v>3</v>
      </c>
      <c r="B37" s="1">
        <v>25</v>
      </c>
      <c r="C37" s="1">
        <v>14</v>
      </c>
      <c r="D37" s="1">
        <v>7</v>
      </c>
      <c r="E37" s="20">
        <v>4</v>
      </c>
      <c r="F37" s="30">
        <v>32</v>
      </c>
      <c r="G37" s="20">
        <v>11</v>
      </c>
      <c r="H37" s="20">
        <v>14</v>
      </c>
      <c r="I37" s="20">
        <v>0</v>
      </c>
      <c r="J37" s="20">
        <v>1</v>
      </c>
      <c r="K37" s="29" t="s">
        <v>431</v>
      </c>
      <c r="L37" s="1" t="s">
        <v>405</v>
      </c>
      <c r="M37" s="1" t="s">
        <v>161</v>
      </c>
      <c r="N37" s="1" t="s">
        <v>262</v>
      </c>
      <c r="O37" s="31">
        <v>83</v>
      </c>
      <c r="P37" s="20">
        <v>79</v>
      </c>
      <c r="Q37" s="30">
        <v>4</v>
      </c>
      <c r="R37" s="29" t="s">
        <v>100</v>
      </c>
      <c r="S37" s="28" t="s">
        <v>205</v>
      </c>
    </row>
    <row r="38" spans="1:19" x14ac:dyDescent="0.25">
      <c r="A38" s="32" t="s">
        <v>27</v>
      </c>
      <c r="B38" s="1">
        <v>27</v>
      </c>
      <c r="C38" s="1">
        <v>13</v>
      </c>
      <c r="D38" s="1">
        <v>9</v>
      </c>
      <c r="E38" s="20">
        <v>5</v>
      </c>
      <c r="F38" s="30">
        <v>31</v>
      </c>
      <c r="G38" s="20">
        <v>5</v>
      </c>
      <c r="H38" s="20">
        <v>10</v>
      </c>
      <c r="I38" s="20">
        <v>3</v>
      </c>
      <c r="J38" s="20">
        <v>1</v>
      </c>
      <c r="K38" s="29" t="s">
        <v>418</v>
      </c>
      <c r="L38" s="1" t="s">
        <v>391</v>
      </c>
      <c r="M38" s="1" t="s">
        <v>172</v>
      </c>
      <c r="N38" s="1" t="s">
        <v>343</v>
      </c>
      <c r="O38" s="31">
        <v>72</v>
      </c>
      <c r="P38" s="20">
        <v>78</v>
      </c>
      <c r="Q38" s="30">
        <v>-6</v>
      </c>
      <c r="R38" s="29" t="s">
        <v>98</v>
      </c>
      <c r="S38" s="28" t="s">
        <v>231</v>
      </c>
    </row>
    <row r="39" spans="1:19" x14ac:dyDescent="0.25">
      <c r="A39" s="32" t="s">
        <v>20</v>
      </c>
      <c r="B39" s="1">
        <v>26</v>
      </c>
      <c r="C39" s="1">
        <v>14</v>
      </c>
      <c r="D39" s="1">
        <v>10</v>
      </c>
      <c r="E39" s="20">
        <v>2</v>
      </c>
      <c r="F39" s="30">
        <v>30</v>
      </c>
      <c r="G39" s="20">
        <v>9</v>
      </c>
      <c r="H39" s="20">
        <v>14</v>
      </c>
      <c r="I39" s="20">
        <v>0</v>
      </c>
      <c r="J39" s="20">
        <v>0</v>
      </c>
      <c r="K39" s="29" t="s">
        <v>279</v>
      </c>
      <c r="L39" s="1" t="s">
        <v>376</v>
      </c>
      <c r="M39" s="1" t="s">
        <v>143</v>
      </c>
      <c r="N39" s="1" t="s">
        <v>385</v>
      </c>
      <c r="O39" s="31">
        <v>78</v>
      </c>
      <c r="P39" s="20">
        <v>77</v>
      </c>
      <c r="Q39" s="30">
        <v>1</v>
      </c>
      <c r="R39" s="29" t="s">
        <v>100</v>
      </c>
      <c r="S39" s="28" t="s">
        <v>205</v>
      </c>
    </row>
    <row r="40" spans="1:19" x14ac:dyDescent="0.2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x14ac:dyDescent="0.2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35D7EE10-D6DB-4937-8A79-3925C4AE7A42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T47"/>
  <sheetViews>
    <sheetView topLeftCell="A17" workbookViewId="0">
      <selection activeCell="A35" sqref="A35:S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28</v>
      </c>
      <c r="C4" s="40">
        <f>Boston_Bruins!$I$84</f>
        <v>14</v>
      </c>
      <c r="D4" s="40">
        <f>Boston_Bruins!$J$84</f>
        <v>11</v>
      </c>
      <c r="E4" s="38">
        <f>Boston_Bruins!$L$84</f>
        <v>3</v>
      </c>
      <c r="F4" s="33">
        <f t="shared" ref="F4:F11" si="0">(C4*2)+E4</f>
        <v>31</v>
      </c>
      <c r="G4" s="39">
        <f>C4-(Boston_Bruins!$K$84+I4)</f>
        <v>10</v>
      </c>
      <c r="H4" s="38">
        <f t="shared" ref="H4:H11" si="1">C4-I4</f>
        <v>14</v>
      </c>
      <c r="I4" s="38">
        <f>Boston_Bruins!$M$84</f>
        <v>0</v>
      </c>
      <c r="J4" s="33">
        <f>Boston_Bruins!$N$84</f>
        <v>0</v>
      </c>
      <c r="K4" s="37" t="str">
        <f>Boston_Bruins!$O$85</f>
        <v>8-6-2</v>
      </c>
      <c r="L4" s="40" t="str">
        <f>Boston_Bruins!$R$85</f>
        <v>6-5-1</v>
      </c>
      <c r="M4" s="40" t="str">
        <f>Boston_Bruins!$U$85</f>
        <v>5-3-1</v>
      </c>
      <c r="N4" s="40" t="str">
        <f>Boston_Bruins!$X$85</f>
        <v>7-7-1</v>
      </c>
      <c r="O4" s="39">
        <f>Boston_Bruins!$E$85</f>
        <v>71</v>
      </c>
      <c r="P4" s="38">
        <f>Boston_Bruins!$F$85</f>
        <v>84</v>
      </c>
      <c r="Q4" s="33">
        <f t="shared" ref="Q4:Q11" si="2">O4-P4</f>
        <v>-13</v>
      </c>
      <c r="R4" s="37" t="str">
        <f>Boston_Bruins!$AA$85</f>
        <v>W3</v>
      </c>
      <c r="S4" s="36" t="str">
        <f>Boston_Bruins!$AD$85</f>
        <v>6-3-1</v>
      </c>
    </row>
    <row r="5" spans="1:20" x14ac:dyDescent="0.25">
      <c r="A5" s="32" t="s">
        <v>28</v>
      </c>
      <c r="B5" s="1">
        <f>Buffalo_Sabres!$D$86</f>
        <v>26</v>
      </c>
      <c r="C5" s="1">
        <f>Buffalo_Sabres!$I$84</f>
        <v>11</v>
      </c>
      <c r="D5" s="1">
        <f>Buffalo_Sabres!$J$84</f>
        <v>12</v>
      </c>
      <c r="E5" s="20">
        <f>Buffalo_Sabres!$L$84</f>
        <v>3</v>
      </c>
      <c r="F5" s="30">
        <f t="shared" si="0"/>
        <v>25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0</v>
      </c>
      <c r="K5" s="29" t="str">
        <f>Buffalo_Sabres!$O$85</f>
        <v>6-7-2</v>
      </c>
      <c r="L5" s="1" t="str">
        <f>Buffalo_Sabres!$R$85</f>
        <v>5-5-1</v>
      </c>
      <c r="M5" s="1" t="str">
        <f>Buffalo_Sabres!$U$85</f>
        <v>3-3-0</v>
      </c>
      <c r="N5" s="1" t="str">
        <f>Buffalo_Sabres!$X$85</f>
        <v>4-9-1</v>
      </c>
      <c r="O5" s="31">
        <f>Buffalo_Sabres!$E$85</f>
        <v>78</v>
      </c>
      <c r="P5" s="20">
        <f>Buffalo_Sabres!$F$85</f>
        <v>81</v>
      </c>
      <c r="Q5" s="30">
        <f t="shared" si="2"/>
        <v>-3</v>
      </c>
      <c r="R5" s="29" t="str">
        <f>Buffalo_Sabres!$AA$85</f>
        <v>L5</v>
      </c>
      <c r="S5" s="28" t="str">
        <f>Buffalo_Sabres!$AD$85</f>
        <v>4-4-2</v>
      </c>
    </row>
    <row r="6" spans="1:20" x14ac:dyDescent="0.25">
      <c r="A6" s="32" t="s">
        <v>21</v>
      </c>
      <c r="B6" s="1">
        <f>Detroit_Red_Wings!$D$86</f>
        <v>26</v>
      </c>
      <c r="C6" s="1">
        <f>Detroit_Red_Wings!$I$84</f>
        <v>10</v>
      </c>
      <c r="D6" s="1">
        <f>Detroit_Red_Wings!$J$84</f>
        <v>12</v>
      </c>
      <c r="E6" s="20">
        <f>Detroit_Red_Wings!$L$84</f>
        <v>4</v>
      </c>
      <c r="F6" s="30">
        <f t="shared" si="0"/>
        <v>24</v>
      </c>
      <c r="G6" s="31">
        <f>C6-(Detroit_Red_Wings!$K$84+I6)</f>
        <v>8</v>
      </c>
      <c r="H6" s="20">
        <f t="shared" si="1"/>
        <v>10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5-6-2</v>
      </c>
      <c r="L6" s="1" t="str">
        <f>Detroit_Red_Wings!$R$85</f>
        <v>5-6-2</v>
      </c>
      <c r="M6" s="1" t="str">
        <f>Detroit_Red_Wings!$U$85</f>
        <v>1-4-1</v>
      </c>
      <c r="N6" s="1" t="str">
        <f>Detroit_Red_Wings!$X$85</f>
        <v>6-9-1</v>
      </c>
      <c r="O6" s="31">
        <f>Detroit_Red_Wings!$E$85</f>
        <v>66</v>
      </c>
      <c r="P6" s="20">
        <f>Detroit_Red_Wings!$F$85</f>
        <v>81</v>
      </c>
      <c r="Q6" s="30">
        <f t="shared" si="2"/>
        <v>-15</v>
      </c>
      <c r="R6" s="29" t="str">
        <f>Detroit_Red_Wings!$AA$85</f>
        <v>L4</v>
      </c>
      <c r="S6" s="28" t="str">
        <f>Detroit_Red_Wings!$AD$85</f>
        <v>3-4-3</v>
      </c>
    </row>
    <row r="7" spans="1:20" x14ac:dyDescent="0.25">
      <c r="A7" s="32" t="s">
        <v>19</v>
      </c>
      <c r="B7" s="1">
        <f>Florida_Panthers!$D$86</f>
        <v>27</v>
      </c>
      <c r="C7" s="1">
        <f>Florida_Panthers!$I$84</f>
        <v>16</v>
      </c>
      <c r="D7" s="1">
        <f>Florida_Panthers!$J$84</f>
        <v>9</v>
      </c>
      <c r="E7" s="20">
        <f>Florida_Panthers!$L$84</f>
        <v>2</v>
      </c>
      <c r="F7" s="30">
        <f t="shared" si="0"/>
        <v>34</v>
      </c>
      <c r="G7" s="31">
        <f>C7-(Florida_Panthers!$K$84+I7)</f>
        <v>13</v>
      </c>
      <c r="H7" s="20">
        <f t="shared" si="1"/>
        <v>15</v>
      </c>
      <c r="I7" s="20">
        <f>Florida_Panthers!$M$84</f>
        <v>1</v>
      </c>
      <c r="J7" s="30">
        <f>Florida_Panthers!$N$84</f>
        <v>0</v>
      </c>
      <c r="K7" s="29" t="str">
        <f>Florida_Panthers!$O$85</f>
        <v>9-5-1</v>
      </c>
      <c r="L7" s="1" t="str">
        <f>Florida_Panthers!$R$85</f>
        <v>7-4-1</v>
      </c>
      <c r="M7" s="1" t="str">
        <f>Florida_Panthers!$U$85</f>
        <v>4-2-0</v>
      </c>
      <c r="N7" s="1" t="str">
        <f>Florida_Panthers!$X$85</f>
        <v>11-5-1</v>
      </c>
      <c r="O7" s="31">
        <f>Florida_Panthers!$E$85</f>
        <v>103</v>
      </c>
      <c r="P7" s="20">
        <f>Florida_Panthers!$F$85</f>
        <v>90</v>
      </c>
      <c r="Q7" s="30">
        <f t="shared" si="2"/>
        <v>13</v>
      </c>
      <c r="R7" s="29" t="str">
        <f>Florida_Panthers!$AA$85</f>
        <v>W1</v>
      </c>
      <c r="S7" s="28" t="str">
        <f>Florida_Panthers!$AD$85</f>
        <v>5-4-1</v>
      </c>
    </row>
    <row r="8" spans="1:20" x14ac:dyDescent="0.25">
      <c r="A8" s="32" t="s">
        <v>16</v>
      </c>
      <c r="B8" s="1">
        <f>Montreal_Canadiens!$D$86</f>
        <v>26</v>
      </c>
      <c r="C8" s="1">
        <f>Montreal_Canadiens!$I$84</f>
        <v>10</v>
      </c>
      <c r="D8" s="1">
        <f>Montreal_Canadiens!$J$84</f>
        <v>13</v>
      </c>
      <c r="E8" s="20">
        <f>Montreal_Canadiens!$L$84</f>
        <v>3</v>
      </c>
      <c r="F8" s="30">
        <f t="shared" si="0"/>
        <v>23</v>
      </c>
      <c r="G8" s="31">
        <f>C8-(Montreal_Canadiens!$K$84+I8)</f>
        <v>8</v>
      </c>
      <c r="H8" s="20">
        <f t="shared" si="1"/>
        <v>10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7-5-2</v>
      </c>
      <c r="L8" s="1" t="str">
        <f>Montreal_Canadiens!$R$85</f>
        <v>3-8-1</v>
      </c>
      <c r="M8" s="1" t="str">
        <f>Montreal_Canadiens!$U$85</f>
        <v>3-3-0</v>
      </c>
      <c r="N8" s="1" t="str">
        <f>Montreal_Canadiens!$X$85</f>
        <v>7-9-1</v>
      </c>
      <c r="O8" s="31">
        <f>Montreal_Canadiens!$E$85</f>
        <v>73</v>
      </c>
      <c r="P8" s="20">
        <f>Montreal_Canadiens!$F$85</f>
        <v>94</v>
      </c>
      <c r="Q8" s="30">
        <f t="shared" si="2"/>
        <v>-21</v>
      </c>
      <c r="R8" s="29" t="str">
        <f>Montreal_Canadiens!$AA$85</f>
        <v>W2</v>
      </c>
      <c r="S8" s="28" t="str">
        <f>Montreal_Canadiens!$AD$85</f>
        <v>5-4-1</v>
      </c>
    </row>
    <row r="9" spans="1:20" x14ac:dyDescent="0.25">
      <c r="A9" s="32" t="s">
        <v>11</v>
      </c>
      <c r="B9" s="1">
        <f>Ottawa_Senators!$D$86</f>
        <v>25</v>
      </c>
      <c r="C9" s="1">
        <f>Ottawa_Senators!$I$84</f>
        <v>11</v>
      </c>
      <c r="D9" s="1">
        <f>Ottawa_Senators!$J$84</f>
        <v>12</v>
      </c>
      <c r="E9" s="20">
        <f>Ottawa_Senators!$L$84</f>
        <v>2</v>
      </c>
      <c r="F9" s="30">
        <f t="shared" si="0"/>
        <v>24</v>
      </c>
      <c r="G9" s="31">
        <f>C9-(Ottawa_Senators!$K$84+I9)</f>
        <v>9</v>
      </c>
      <c r="H9" s="20">
        <f t="shared" si="1"/>
        <v>11</v>
      </c>
      <c r="I9" s="20">
        <f>Ottawa_Senators!$M$84</f>
        <v>0</v>
      </c>
      <c r="J9" s="30">
        <f>Ottawa_Senators!$N$84</f>
        <v>1</v>
      </c>
      <c r="K9" s="29" t="str">
        <f>Ottawa_Senators!$O$85</f>
        <v>7-5-1</v>
      </c>
      <c r="L9" s="1" t="str">
        <f>Ottawa_Senators!$R$85</f>
        <v>4-7-1</v>
      </c>
      <c r="M9" s="1" t="str">
        <f>Ottawa_Senators!$U$85</f>
        <v>5-2-0</v>
      </c>
      <c r="N9" s="1" t="str">
        <f>Ottawa_Senators!$X$85</f>
        <v>5-6-1</v>
      </c>
      <c r="O9" s="31">
        <f>Ottawa_Senators!$E$85</f>
        <v>77</v>
      </c>
      <c r="P9" s="20">
        <f>Ottawa_Senators!$F$85</f>
        <v>81</v>
      </c>
      <c r="Q9" s="30">
        <f t="shared" si="2"/>
        <v>-4</v>
      </c>
      <c r="R9" s="29" t="str">
        <f>Ottawa_Senators!$AA$85</f>
        <v>W1</v>
      </c>
      <c r="S9" s="28" t="str">
        <f>Ottawa_Senators!$AD$85</f>
        <v>3-5-2</v>
      </c>
    </row>
    <row r="10" spans="1:20" x14ac:dyDescent="0.25">
      <c r="A10" s="32" t="s">
        <v>5</v>
      </c>
      <c r="B10" s="1">
        <f>Tampa_Bay_Lightning!$D$86</f>
        <v>24</v>
      </c>
      <c r="C10" s="1">
        <f>Tampa_Bay_Lightning!$I$84</f>
        <v>13</v>
      </c>
      <c r="D10" s="1">
        <f>Tampa_Bay_Lightning!$J$84</f>
        <v>9</v>
      </c>
      <c r="E10" s="20">
        <f>Tampa_Bay_Lightning!$L$84</f>
        <v>2</v>
      </c>
      <c r="F10" s="30">
        <f t="shared" si="0"/>
        <v>28</v>
      </c>
      <c r="G10" s="31">
        <f>C10-(Tampa_Bay_Lightning!$K$84+I10)</f>
        <v>10</v>
      </c>
      <c r="H10" s="20">
        <f t="shared" si="1"/>
        <v>13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8-4-1</v>
      </c>
      <c r="L10" s="1" t="str">
        <f>Tampa_Bay_Lightning!$R$85</f>
        <v>5-5-1</v>
      </c>
      <c r="M10" s="1" t="str">
        <f>Tampa_Bay_Lightning!$U$85</f>
        <v>0-3-0</v>
      </c>
      <c r="N10" s="1" t="str">
        <f>Tampa_Bay_Lightning!$X$85</f>
        <v>5-4-2</v>
      </c>
      <c r="O10" s="31">
        <f>Tampa_Bay_Lightning!$E$85</f>
        <v>94</v>
      </c>
      <c r="P10" s="20">
        <f>Tampa_Bay_Lightning!$F$85</f>
        <v>74</v>
      </c>
      <c r="Q10" s="30">
        <f t="shared" si="2"/>
        <v>20</v>
      </c>
      <c r="R10" s="29" t="str">
        <f>Tampa_Bay_Lightning!$AA$85</f>
        <v>W1</v>
      </c>
      <c r="S10" s="28" t="str">
        <f>Tampa_Bay_Lightning!$AD$85</f>
        <v>6-3-1</v>
      </c>
    </row>
    <row r="11" spans="1:20" ht="15.75" thickBot="1" x14ac:dyDescent="0.3">
      <c r="A11" s="32" t="s">
        <v>4</v>
      </c>
      <c r="B11" s="1">
        <f>Toronto_Maple_Leafs!$D$86</f>
        <v>26</v>
      </c>
      <c r="C11" s="1">
        <f>Toronto_Maple_Leafs!$I$84</f>
        <v>16</v>
      </c>
      <c r="D11" s="1">
        <f>Toronto_Maple_Leafs!$J$84</f>
        <v>8</v>
      </c>
      <c r="E11" s="24">
        <f>Toronto_Maple_Leafs!$L$84</f>
        <v>2</v>
      </c>
      <c r="F11" s="23">
        <f t="shared" si="0"/>
        <v>34</v>
      </c>
      <c r="G11" s="25">
        <f>C11-(Toronto_Maple_Leafs!$K$84+I11)</f>
        <v>14</v>
      </c>
      <c r="H11" s="24">
        <f t="shared" si="1"/>
        <v>16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12-4-0</v>
      </c>
      <c r="L11" s="1" t="str">
        <f>Toronto_Maple_Leafs!$R$85</f>
        <v>4-4-2</v>
      </c>
      <c r="M11" s="1" t="str">
        <f>Toronto_Maple_Leafs!$U$85</f>
        <v>5-3-1</v>
      </c>
      <c r="N11" s="1" t="str">
        <f>Toronto_Maple_Leafs!$X$85</f>
        <v>8-6-1</v>
      </c>
      <c r="O11" s="31">
        <f>Toronto_Maple_Leafs!$E$85</f>
        <v>78</v>
      </c>
      <c r="P11" s="20">
        <f>Toronto_Maple_Leafs!$F$85</f>
        <v>66</v>
      </c>
      <c r="Q11" s="30">
        <f t="shared" si="2"/>
        <v>12</v>
      </c>
      <c r="R11" s="29" t="str">
        <f>Toronto_Maple_Leafs!$AA$85</f>
        <v>L1</v>
      </c>
      <c r="S11" s="28" t="str">
        <f>Toronto_Maple_Leafs!$AD$85</f>
        <v>7-3-0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26</v>
      </c>
      <c r="C14" s="1">
        <f>Carolina_Hurricanes!$I$84</f>
        <v>17</v>
      </c>
      <c r="D14" s="1">
        <f>Carolina_Hurricanes!$J$84</f>
        <v>8</v>
      </c>
      <c r="E14" s="20">
        <f>Carolina_Hurricanes!$L$84</f>
        <v>1</v>
      </c>
      <c r="F14" s="33">
        <f t="shared" ref="F14:F21" si="3">(C14*2)+E14</f>
        <v>35</v>
      </c>
      <c r="G14" s="20">
        <f>C14-(Carolina_Hurricanes!$K$84+I14)</f>
        <v>15</v>
      </c>
      <c r="H14" s="20">
        <f t="shared" ref="H14:H21" si="4">C14-I14</f>
        <v>17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10-3-0</v>
      </c>
      <c r="L14" s="1" t="str">
        <f>Carolina_Hurricanes!$R$85</f>
        <v>7-5-1</v>
      </c>
      <c r="M14" s="1" t="str">
        <f>Carolina_Hurricanes!$U$85</f>
        <v>7-1-1</v>
      </c>
      <c r="N14" s="1" t="str">
        <f>Carolina_Hurricanes!$X$85</f>
        <v>9-4-1</v>
      </c>
      <c r="O14" s="31">
        <f>Carolina_Hurricanes!$E$85</f>
        <v>98</v>
      </c>
      <c r="P14" s="20">
        <f>Carolina_Hurricanes!$F$85</f>
        <v>77</v>
      </c>
      <c r="Q14" s="30">
        <f t="shared" ref="Q14:Q21" si="5">O14-P14</f>
        <v>21</v>
      </c>
      <c r="R14" s="29" t="str">
        <f>Carolina_Hurricanes!$AA$85</f>
        <v>W1</v>
      </c>
      <c r="S14" s="28" t="str">
        <f>Carolina_Hurricanes!$AD$85</f>
        <v>5-4-1</v>
      </c>
    </row>
    <row r="15" spans="1:20" x14ac:dyDescent="0.25">
      <c r="A15" s="32" t="s">
        <v>23</v>
      </c>
      <c r="B15" s="1">
        <f>Columbus_Blue_Jackets!$D$86</f>
        <v>26</v>
      </c>
      <c r="C15" s="1">
        <f>Columbus_Blue_Jackets!$I$84</f>
        <v>11</v>
      </c>
      <c r="D15" s="1">
        <f>Columbus_Blue_Jackets!$J$84</f>
        <v>12</v>
      </c>
      <c r="E15" s="20">
        <f>Columbus_Blue_Jackets!$L$84</f>
        <v>3</v>
      </c>
      <c r="F15" s="30">
        <f t="shared" si="3"/>
        <v>25</v>
      </c>
      <c r="G15" s="20">
        <f>C15-(Columbus_Blue_Jackets!$K$84+I15)</f>
        <v>8</v>
      </c>
      <c r="H15" s="20">
        <f t="shared" si="4"/>
        <v>10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8-3-1</v>
      </c>
      <c r="L15" s="1" t="str">
        <f>Columbus_Blue_Jackets!$R$85</f>
        <v>3-9-2</v>
      </c>
      <c r="M15" s="1" t="str">
        <f>Columbus_Blue_Jackets!$U$85</f>
        <v>3-1-0</v>
      </c>
      <c r="N15" s="1" t="str">
        <f>Columbus_Blue_Jackets!$X$85</f>
        <v>7-3-1</v>
      </c>
      <c r="O15" s="31">
        <f>Columbus_Blue_Jackets!$E$85</f>
        <v>89</v>
      </c>
      <c r="P15" s="20">
        <f>Columbus_Blue_Jackets!$F$85</f>
        <v>95</v>
      </c>
      <c r="Q15" s="30">
        <f t="shared" si="5"/>
        <v>-6</v>
      </c>
      <c r="R15" s="29" t="str">
        <f>Columbus_Blue_Jackets!$AA$85</f>
        <v>L3</v>
      </c>
      <c r="S15" s="28" t="str">
        <f>Columbus_Blue_Jackets!$AD$85</f>
        <v>5-4-1</v>
      </c>
    </row>
    <row r="16" spans="1:20" x14ac:dyDescent="0.25">
      <c r="A16" s="32" t="s">
        <v>14</v>
      </c>
      <c r="B16" s="1">
        <f>New_Jersey_Devils!$D$86</f>
        <v>29</v>
      </c>
      <c r="C16" s="1">
        <f>New_Jersey_Devils!$I$84</f>
        <v>18</v>
      </c>
      <c r="D16" s="1">
        <f>New_Jersey_Devils!$J$84</f>
        <v>9</v>
      </c>
      <c r="E16" s="20">
        <f>New_Jersey_Devils!$L$84</f>
        <v>2</v>
      </c>
      <c r="F16" s="30">
        <f t="shared" si="3"/>
        <v>38</v>
      </c>
      <c r="G16" s="20">
        <f>C16-(New_Jersey_Devils!$K$84+I16)</f>
        <v>17</v>
      </c>
      <c r="H16" s="20">
        <f t="shared" si="4"/>
        <v>18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7-5-2</v>
      </c>
      <c r="L16" s="1" t="str">
        <f>New_Jersey_Devils!$R$85</f>
        <v>11-4-0</v>
      </c>
      <c r="M16" s="1" t="str">
        <f>New_Jersey_Devils!$U$85</f>
        <v>5-2-2</v>
      </c>
      <c r="N16" s="1" t="str">
        <f>New_Jersey_Devils!$X$85</f>
        <v>12-6-2</v>
      </c>
      <c r="O16" s="31">
        <f>New_Jersey_Devils!$E$85</f>
        <v>102</v>
      </c>
      <c r="P16" s="20">
        <f>New_Jersey_Devils!$F$85</f>
        <v>78</v>
      </c>
      <c r="Q16" s="30">
        <f t="shared" si="5"/>
        <v>24</v>
      </c>
      <c r="R16" s="29" t="str">
        <f>New_Jersey_Devils!$AA$85</f>
        <v>W2</v>
      </c>
      <c r="S16" s="28" t="str">
        <f>New_Jersey_Devils!$AD$85</f>
        <v>7-3-0</v>
      </c>
    </row>
    <row r="17" spans="1:19" x14ac:dyDescent="0.25">
      <c r="A17" s="32" t="s">
        <v>13</v>
      </c>
      <c r="B17" s="1">
        <f>New_York_Islanders!$D$86</f>
        <v>27</v>
      </c>
      <c r="C17" s="1">
        <f>New_York_Islanders!$I$84</f>
        <v>9</v>
      </c>
      <c r="D17" s="1">
        <f>New_York_Islanders!$J$84</f>
        <v>11</v>
      </c>
      <c r="E17" s="20">
        <f>New_York_Islanders!$L$84</f>
        <v>7</v>
      </c>
      <c r="F17" s="30">
        <f t="shared" si="3"/>
        <v>25</v>
      </c>
      <c r="G17" s="20">
        <f>C17-(New_York_Islanders!$K$84+I17)</f>
        <v>4</v>
      </c>
      <c r="H17" s="20">
        <f t="shared" si="4"/>
        <v>7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4-6-2</v>
      </c>
      <c r="L17" s="1" t="str">
        <f>New_York_Islanders!$R$85</f>
        <v>5-5-5</v>
      </c>
      <c r="M17" s="1" t="str">
        <f>New_York_Islanders!$U$85</f>
        <v>2-1-2</v>
      </c>
      <c r="N17" s="1" t="str">
        <f>New_York_Islanders!$X$85</f>
        <v>6-6-3</v>
      </c>
      <c r="O17" s="31">
        <f>New_York_Islanders!$E$85</f>
        <v>69</v>
      </c>
      <c r="P17" s="20">
        <f>New_York_Islanders!$F$85</f>
        <v>82</v>
      </c>
      <c r="Q17" s="30">
        <f t="shared" si="5"/>
        <v>-13</v>
      </c>
      <c r="R17" s="29" t="str">
        <f>New_York_Islanders!$AA$85</f>
        <v>L2</v>
      </c>
      <c r="S17" s="28" t="str">
        <f>New_York_Islanders!$AD$85</f>
        <v>2-5-3</v>
      </c>
    </row>
    <row r="18" spans="1:19" x14ac:dyDescent="0.25">
      <c r="A18" s="32" t="s">
        <v>12</v>
      </c>
      <c r="B18" s="1">
        <f>New_York_Rangers!$D$86</f>
        <v>25</v>
      </c>
      <c r="C18" s="1">
        <f>New_York_Rangers!$I$84</f>
        <v>14</v>
      </c>
      <c r="D18" s="1">
        <f>New_York_Rangers!$J$84</f>
        <v>10</v>
      </c>
      <c r="E18" s="20">
        <f>New_York_Rangers!$L$84</f>
        <v>1</v>
      </c>
      <c r="F18" s="30">
        <f t="shared" si="3"/>
        <v>29</v>
      </c>
      <c r="G18" s="20">
        <f>C18-(New_York_Rangers!$K$84+I18)</f>
        <v>14</v>
      </c>
      <c r="H18" s="20">
        <f t="shared" si="4"/>
        <v>14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7-5-1</v>
      </c>
      <c r="L18" s="1" t="str">
        <f>New_York_Rangers!$R$85</f>
        <v>7-5-0</v>
      </c>
      <c r="M18" s="1" t="str">
        <f>New_York_Rangers!$U$85</f>
        <v>3-4-0</v>
      </c>
      <c r="N18" s="1" t="str">
        <f>New_York_Rangers!$X$85</f>
        <v>10-6-0</v>
      </c>
      <c r="O18" s="31">
        <f>New_York_Rangers!$E$85</f>
        <v>80</v>
      </c>
      <c r="P18" s="20">
        <f>New_York_Rangers!$F$85</f>
        <v>72</v>
      </c>
      <c r="Q18" s="30">
        <f t="shared" si="5"/>
        <v>8</v>
      </c>
      <c r="R18" s="29" t="str">
        <f>New_York_Rangers!$AA$85</f>
        <v>W1</v>
      </c>
      <c r="S18" s="28" t="str">
        <f>New_York_Rangers!$AD$85</f>
        <v>4-6-0</v>
      </c>
    </row>
    <row r="19" spans="1:19" x14ac:dyDescent="0.25">
      <c r="A19" s="32" t="s">
        <v>10</v>
      </c>
      <c r="B19" s="1">
        <f>Philadelphia_Flyers!$D$86</f>
        <v>26</v>
      </c>
      <c r="C19" s="1">
        <f>Philadelphia_Flyers!$I$84</f>
        <v>12</v>
      </c>
      <c r="D19" s="1">
        <f>Philadelphia_Flyers!$J$84</f>
        <v>11</v>
      </c>
      <c r="E19" s="20">
        <f>Philadelphia_Flyers!$L$84</f>
        <v>3</v>
      </c>
      <c r="F19" s="30">
        <f t="shared" si="3"/>
        <v>27</v>
      </c>
      <c r="G19" s="20">
        <f>C19-(Philadelphia_Flyers!$K$84+I19)</f>
        <v>2</v>
      </c>
      <c r="H19" s="20">
        <f t="shared" si="4"/>
        <v>9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6-7-1</v>
      </c>
      <c r="L19" s="1" t="str">
        <f>Philadelphia_Flyers!$R$85</f>
        <v>6-4-2</v>
      </c>
      <c r="M19" s="1" t="str">
        <f>Philadelphia_Flyers!$U$85</f>
        <v>1-4-0</v>
      </c>
      <c r="N19" s="1" t="str">
        <f>Philadelphia_Flyers!$X$85</f>
        <v>5-7-1</v>
      </c>
      <c r="O19" s="31">
        <f>Philadelphia_Flyers!$E$85</f>
        <v>78</v>
      </c>
      <c r="P19" s="20">
        <f>Philadelphia_Flyers!$F$85</f>
        <v>90</v>
      </c>
      <c r="Q19" s="30">
        <f t="shared" si="5"/>
        <v>-12</v>
      </c>
      <c r="R19" s="29" t="str">
        <f>Philadelphia_Flyers!$AA$85</f>
        <v>L1</v>
      </c>
      <c r="S19" s="28" t="str">
        <f>Philadelphia_Flyers!$AD$85</f>
        <v>6-3-1</v>
      </c>
    </row>
    <row r="20" spans="1:19" x14ac:dyDescent="0.25">
      <c r="A20" s="32" t="s">
        <v>9</v>
      </c>
      <c r="B20" s="1">
        <f>Pittsburgh_Penguins!$D$86</f>
        <v>28</v>
      </c>
      <c r="C20" s="1">
        <f>Pittsburgh_Penguins!$I$84</f>
        <v>11</v>
      </c>
      <c r="D20" s="1">
        <f>Pittsburgh_Penguins!$J$84</f>
        <v>13</v>
      </c>
      <c r="E20" s="20">
        <f>Pittsburgh_Penguins!$L$84</f>
        <v>4</v>
      </c>
      <c r="F20" s="30">
        <f t="shared" si="3"/>
        <v>26</v>
      </c>
      <c r="G20" s="20">
        <f>C20-(Pittsburgh_Penguins!$K$84+I20)</f>
        <v>6</v>
      </c>
      <c r="H20" s="20">
        <f t="shared" si="4"/>
        <v>10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7-6-2</v>
      </c>
      <c r="L20" s="1" t="str">
        <f>Pittsburgh_Penguins!$R$85</f>
        <v>4-7-2</v>
      </c>
      <c r="M20" s="1" t="str">
        <f>Pittsburgh_Penguins!$U$85</f>
        <v>1-5-1</v>
      </c>
      <c r="N20" s="1" t="str">
        <f>Pittsburgh_Penguins!$X$85</f>
        <v>7-6-3</v>
      </c>
      <c r="O20" s="31">
        <f>Pittsburgh_Penguins!$E$85</f>
        <v>79</v>
      </c>
      <c r="P20" s="20">
        <f>Pittsburgh_Penguins!$F$85</f>
        <v>108</v>
      </c>
      <c r="Q20" s="30">
        <f t="shared" si="5"/>
        <v>-29</v>
      </c>
      <c r="R20" s="29" t="str">
        <f>Pittsburgh_Penguins!$AA$85</f>
        <v>L1</v>
      </c>
      <c r="S20" s="28" t="str">
        <f>Pittsburgh_Penguins!$AD$85</f>
        <v>5-4-1</v>
      </c>
    </row>
    <row r="21" spans="1:19" ht="15.75" thickBot="1" x14ac:dyDescent="0.3">
      <c r="A21" s="27" t="s">
        <v>1</v>
      </c>
      <c r="B21" s="26">
        <f>Washington_Capitals!$D$86</f>
        <v>26</v>
      </c>
      <c r="C21" s="26">
        <f>Washington_Capitals!$I$84</f>
        <v>18</v>
      </c>
      <c r="D21" s="26">
        <f>Washington_Capitals!$J$84</f>
        <v>6</v>
      </c>
      <c r="E21" s="24">
        <f>Washington_Capitals!$L$84</f>
        <v>2</v>
      </c>
      <c r="F21" s="23">
        <f t="shared" si="3"/>
        <v>38</v>
      </c>
      <c r="G21" s="24">
        <f>C21-(Washington_Capitals!$K$84+I21)</f>
        <v>16</v>
      </c>
      <c r="H21" s="24">
        <f t="shared" si="4"/>
        <v>18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8-4-2</v>
      </c>
      <c r="L21" s="26" t="str">
        <f>Washington_Capitals!$R$85</f>
        <v>10-2-0</v>
      </c>
      <c r="M21" s="26" t="str">
        <f>Washington_Capitals!$U$85</f>
        <v>7-4-0</v>
      </c>
      <c r="N21" s="26" t="str">
        <f>Washington_Capitals!$X$85</f>
        <v>11-5-1</v>
      </c>
      <c r="O21" s="25">
        <f>Washington_Capitals!$E$85</f>
        <v>105</v>
      </c>
      <c r="P21" s="24">
        <f>Washington_Capitals!$F$85</f>
        <v>72</v>
      </c>
      <c r="Q21" s="23">
        <f t="shared" si="5"/>
        <v>33</v>
      </c>
      <c r="R21" s="22" t="str">
        <f>Washington_Capitals!$AA$85</f>
        <v>W1</v>
      </c>
      <c r="S21" s="21" t="str">
        <f>Washington_Capitals!$AD$85</f>
        <v>7-2-1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105</v>
      </c>
      <c r="B25" s="40">
        <f>Utah_Hockey_Club!$D$86</f>
        <v>25</v>
      </c>
      <c r="C25" s="40">
        <f>Utah_Hockey_Club!$I$84</f>
        <v>10</v>
      </c>
      <c r="D25" s="40">
        <f>Utah_Hockey_Club!$J$84</f>
        <v>11</v>
      </c>
      <c r="E25" s="38">
        <f>Utah_Hockey_Club!$L$84</f>
        <v>4</v>
      </c>
      <c r="F25" s="33">
        <f t="shared" ref="F25:F32" si="6">(C25*2)+E25</f>
        <v>24</v>
      </c>
      <c r="G25" s="38">
        <f>C25-(Utah_Hockey_Club!$K$84+I25)</f>
        <v>6</v>
      </c>
      <c r="H25" s="38">
        <f t="shared" ref="H25:H32" si="7">C25-I25</f>
        <v>10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4-5-2</v>
      </c>
      <c r="L25" s="40" t="str">
        <f>Utah_Hockey_Club!$R$85</f>
        <v>6-6-2</v>
      </c>
      <c r="M25" s="40" t="str">
        <f>Utah_Hockey_Club!$U$85</f>
        <v>2-4-0</v>
      </c>
      <c r="N25" s="40" t="str">
        <f>Utah_Hockey_Club!$X$85</f>
        <v>4-6-4</v>
      </c>
      <c r="O25" s="39">
        <f>Utah_Hockey_Club!$E$85</f>
        <v>70</v>
      </c>
      <c r="P25" s="38">
        <f>Utah_Hockey_Club!$F$85</f>
        <v>75</v>
      </c>
      <c r="Q25" s="33">
        <f t="shared" ref="Q25:Q32" si="8">O25-P25</f>
        <v>-5</v>
      </c>
      <c r="R25" s="37" t="str">
        <f>Utah_Hockey_Club!$AA$85</f>
        <v>L1</v>
      </c>
      <c r="S25" s="36" t="str">
        <f>Utah_Hockey_Club!$AD$85</f>
        <v>4-5-1</v>
      </c>
    </row>
    <row r="26" spans="1:19" x14ac:dyDescent="0.25">
      <c r="A26" s="32" t="s">
        <v>25</v>
      </c>
      <c r="B26" s="1">
        <f>Chicago_Blackhawks!$D$86</f>
        <v>26</v>
      </c>
      <c r="C26" s="1">
        <f>Chicago_Blackhawks!$I$84</f>
        <v>8</v>
      </c>
      <c r="D26" s="1">
        <f>Chicago_Blackhawks!$J$84</f>
        <v>16</v>
      </c>
      <c r="E26" s="20">
        <f>Chicago_Blackhawks!$L$84</f>
        <v>2</v>
      </c>
      <c r="F26" s="30">
        <f t="shared" si="6"/>
        <v>18</v>
      </c>
      <c r="G26" s="20">
        <f>C26-(Chicago_Blackhawks!$K$84+I26)</f>
        <v>5</v>
      </c>
      <c r="H26" s="20">
        <f t="shared" si="7"/>
        <v>7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4-7-0</v>
      </c>
      <c r="L26" s="1" t="str">
        <f>Chicago_Blackhawks!$R$85</f>
        <v>4-9-2</v>
      </c>
      <c r="M26" s="1" t="str">
        <f>Chicago_Blackhawks!$U$85</f>
        <v>3-4-1</v>
      </c>
      <c r="N26" s="1" t="str">
        <f>Chicago_Blackhawks!$X$85</f>
        <v>7-10-1</v>
      </c>
      <c r="O26" s="31">
        <f>Chicago_Blackhawks!$E$85</f>
        <v>64</v>
      </c>
      <c r="P26" s="20">
        <f>Chicago_Blackhawks!$F$85</f>
        <v>82</v>
      </c>
      <c r="Q26" s="30">
        <f t="shared" si="8"/>
        <v>-18</v>
      </c>
      <c r="R26" s="29" t="str">
        <f>Chicago_Blackhawks!$AA$85</f>
        <v>L4</v>
      </c>
      <c r="S26" s="28" t="str">
        <f>Chicago_Blackhawks!$AD$85</f>
        <v>2-7-1</v>
      </c>
    </row>
    <row r="27" spans="1:19" x14ac:dyDescent="0.25">
      <c r="A27" s="32" t="s">
        <v>24</v>
      </c>
      <c r="B27" s="1">
        <f>Colorado_Avalanche!$D$86</f>
        <v>27</v>
      </c>
      <c r="C27" s="1">
        <f>Colorado_Avalanche!$I$84</f>
        <v>14</v>
      </c>
      <c r="D27" s="1">
        <f>Colorado_Avalanche!$J$84</f>
        <v>13</v>
      </c>
      <c r="E27" s="20">
        <f>Colorado_Avalanche!$L$84</f>
        <v>0</v>
      </c>
      <c r="F27" s="30">
        <f t="shared" si="6"/>
        <v>28</v>
      </c>
      <c r="G27" s="20">
        <f>C27-(Colorado_Avalanche!$K$84+I27)</f>
        <v>10</v>
      </c>
      <c r="H27" s="20">
        <f t="shared" si="7"/>
        <v>13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7-7-0</v>
      </c>
      <c r="L27" s="1" t="str">
        <f>Colorado_Avalanche!$R$85</f>
        <v>7-6-0</v>
      </c>
      <c r="M27" s="1" t="str">
        <f>Colorado_Avalanche!$U$85</f>
        <v>2-4-0</v>
      </c>
      <c r="N27" s="1" t="str">
        <f>Colorado_Avalanche!$X$85</f>
        <v>8-6-0</v>
      </c>
      <c r="O27" s="31">
        <f>Colorado_Avalanche!$E$85</f>
        <v>89</v>
      </c>
      <c r="P27" s="20">
        <f>Colorado_Avalanche!$F$85</f>
        <v>102</v>
      </c>
      <c r="Q27" s="30">
        <f t="shared" si="8"/>
        <v>-13</v>
      </c>
      <c r="R27" s="29" t="str">
        <f>Colorado_Avalanche!$AA$85</f>
        <v>L1</v>
      </c>
      <c r="S27" s="28" t="str">
        <f>Colorado_Avalanche!$AD$85</f>
        <v>5-5-0</v>
      </c>
    </row>
    <row r="28" spans="1:19" x14ac:dyDescent="0.25">
      <c r="A28" s="32" t="s">
        <v>22</v>
      </c>
      <c r="B28" s="1">
        <f>Dallas_Stars!$D$86</f>
        <v>26</v>
      </c>
      <c r="C28" s="1">
        <f>Dallas_Stars!$I$84</f>
        <v>16</v>
      </c>
      <c r="D28" s="1">
        <f>Dallas_Stars!$J$84</f>
        <v>10</v>
      </c>
      <c r="E28" s="20">
        <f>Dallas_Stars!$L$84</f>
        <v>0</v>
      </c>
      <c r="F28" s="30">
        <f t="shared" si="6"/>
        <v>32</v>
      </c>
      <c r="G28" s="20">
        <f>C28-(Dallas_Stars!$K$84+I28)</f>
        <v>14</v>
      </c>
      <c r="H28" s="20">
        <f t="shared" si="7"/>
        <v>15</v>
      </c>
      <c r="I28" s="20">
        <f>Dallas_Stars!$M$84</f>
        <v>1</v>
      </c>
      <c r="J28" s="20">
        <f>Dallas_Stars!$N$84</f>
        <v>0</v>
      </c>
      <c r="K28" s="29" t="str">
        <f>Dallas_Stars!$O$85</f>
        <v>10-3-0</v>
      </c>
      <c r="L28" s="1" t="str">
        <f>Dallas_Stars!$R$85</f>
        <v>6-7-0</v>
      </c>
      <c r="M28" s="1" t="str">
        <f>Dallas_Stars!$U$85</f>
        <v>7-2-0</v>
      </c>
      <c r="N28" s="1" t="str">
        <f>Dallas_Stars!$X$85</f>
        <v>11-5-0</v>
      </c>
      <c r="O28" s="31">
        <f>Dallas_Stars!$E$85</f>
        <v>86</v>
      </c>
      <c r="P28" s="20">
        <f>Dallas_Stars!$F$85</f>
        <v>67</v>
      </c>
      <c r="Q28" s="30">
        <f t="shared" si="8"/>
        <v>19</v>
      </c>
      <c r="R28" s="29" t="str">
        <f>Dallas_Stars!$AA$85</f>
        <v>L2</v>
      </c>
      <c r="S28" s="28" t="str">
        <f>Dallas_Stars!$AD$85</f>
        <v>5-5-0</v>
      </c>
    </row>
    <row r="29" spans="1:19" x14ac:dyDescent="0.25">
      <c r="A29" s="32" t="s">
        <v>17</v>
      </c>
      <c r="B29" s="1">
        <f>Minnesota_Wild!$D$86</f>
        <v>26</v>
      </c>
      <c r="C29" s="1">
        <f>Minnesota_Wild!$I$84</f>
        <v>18</v>
      </c>
      <c r="D29" s="1">
        <f>Minnesota_Wild!$J$84</f>
        <v>4</v>
      </c>
      <c r="E29" s="20">
        <f>Minnesota_Wild!$L$84</f>
        <v>4</v>
      </c>
      <c r="F29" s="30">
        <f t="shared" si="6"/>
        <v>40</v>
      </c>
      <c r="G29" s="20">
        <f>C29-(Minnesota_Wild!$K$84+I29)</f>
        <v>15</v>
      </c>
      <c r="H29" s="20">
        <f t="shared" si="7"/>
        <v>18</v>
      </c>
      <c r="I29" s="20">
        <f>Minnesota_Wild!$M$84</f>
        <v>0</v>
      </c>
      <c r="J29" s="20">
        <f>Minnesota_Wild!$N$84</f>
        <v>2</v>
      </c>
      <c r="K29" s="29" t="str">
        <f>Minnesota_Wild!$O$85</f>
        <v>7-3-1</v>
      </c>
      <c r="L29" s="1" t="str">
        <f>Minnesota_Wild!$R$85</f>
        <v>11-1-3</v>
      </c>
      <c r="M29" s="1" t="str">
        <f>Minnesota_Wild!$U$85</f>
        <v>4-2-2</v>
      </c>
      <c r="N29" s="1" t="str">
        <f>Minnesota_Wild!$X$85</f>
        <v>9-3-4</v>
      </c>
      <c r="O29" s="31">
        <f>Minnesota_Wild!$E$85</f>
        <v>85</v>
      </c>
      <c r="P29" s="20">
        <f>Minnesota_Wild!$F$85</f>
        <v>61</v>
      </c>
      <c r="Q29" s="30">
        <f t="shared" si="8"/>
        <v>24</v>
      </c>
      <c r="R29" s="29" t="str">
        <f>Minnesota_Wild!$AA$85</f>
        <v>W5</v>
      </c>
      <c r="S29" s="28" t="str">
        <f>Minnesota_Wild!$AD$85</f>
        <v>7-2-1</v>
      </c>
    </row>
    <row r="30" spans="1:19" x14ac:dyDescent="0.25">
      <c r="A30" s="32" t="s">
        <v>15</v>
      </c>
      <c r="B30" s="1">
        <f>Nashville_Predators!$D$86</f>
        <v>27</v>
      </c>
      <c r="C30" s="1">
        <f>Nashville_Predators!$I$84</f>
        <v>7</v>
      </c>
      <c r="D30" s="1">
        <f>Nashville_Predators!$J$84</f>
        <v>14</v>
      </c>
      <c r="E30" s="20">
        <f>Nashville_Predators!$L$84</f>
        <v>6</v>
      </c>
      <c r="F30" s="30">
        <f t="shared" si="6"/>
        <v>20</v>
      </c>
      <c r="G30" s="20">
        <f>C30-(Nashville_Predators!$K$84+I30)</f>
        <v>6</v>
      </c>
      <c r="H30" s="20">
        <f t="shared" si="7"/>
        <v>7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5-6-2</v>
      </c>
      <c r="L30" s="1" t="str">
        <f>Nashville_Predators!$R$85</f>
        <v>2-8-4</v>
      </c>
      <c r="M30" s="1" t="str">
        <f>Nashville_Predators!$U$85</f>
        <v>4-1-2</v>
      </c>
      <c r="N30" s="1" t="str">
        <f>Nashville_Predators!$X$85</f>
        <v>5-7-3</v>
      </c>
      <c r="O30" s="31">
        <f>Nashville_Predators!$E$85</f>
        <v>60</v>
      </c>
      <c r="P30" s="20">
        <f>Nashville_Predators!$F$85</f>
        <v>85</v>
      </c>
      <c r="Q30" s="30">
        <f t="shared" si="8"/>
        <v>-25</v>
      </c>
      <c r="R30" s="29" t="str">
        <f>Nashville_Predators!$AA$85</f>
        <v>L6</v>
      </c>
      <c r="S30" s="28" t="str">
        <f>Nashville_Predators!$AD$85</f>
        <v>2-5-3</v>
      </c>
    </row>
    <row r="31" spans="1:19" x14ac:dyDescent="0.25">
      <c r="A31" s="32" t="s">
        <v>6</v>
      </c>
      <c r="B31" s="1">
        <f>St_Louis_Blues!$D$86</f>
        <v>27</v>
      </c>
      <c r="C31" s="1">
        <f>St_Louis_Blues!$I$84</f>
        <v>13</v>
      </c>
      <c r="D31" s="1">
        <f>St_Louis_Blues!$J$84</f>
        <v>12</v>
      </c>
      <c r="E31" s="20">
        <f>St_Louis_Blues!$L$84</f>
        <v>2</v>
      </c>
      <c r="F31" s="30">
        <f t="shared" si="6"/>
        <v>28</v>
      </c>
      <c r="G31" s="20">
        <f>C31-(St_Louis_Blues!$K$84+I31)</f>
        <v>7</v>
      </c>
      <c r="H31" s="20">
        <f t="shared" si="7"/>
        <v>12</v>
      </c>
      <c r="I31" s="20">
        <f>St_Louis_Blues!$M$84</f>
        <v>1</v>
      </c>
      <c r="J31" s="20">
        <f>St_Louis_Blues!$N$84</f>
        <v>0</v>
      </c>
      <c r="K31" s="29" t="str">
        <f>St_Louis_Blues!$O$85</f>
        <v>5-6-1</v>
      </c>
      <c r="L31" s="1" t="str">
        <f>St_Louis_Blues!$R$85</f>
        <v>8-6-1</v>
      </c>
      <c r="M31" s="1" t="str">
        <f>St_Louis_Blues!$U$85</f>
        <v>1-4-0</v>
      </c>
      <c r="N31" s="1" t="str">
        <f>St_Louis_Blues!$X$85</f>
        <v>5-5-0</v>
      </c>
      <c r="O31" s="31">
        <f>St_Louis_Blues!$E$85</f>
        <v>71</v>
      </c>
      <c r="P31" s="20">
        <f>St_Louis_Blues!$F$85</f>
        <v>83</v>
      </c>
      <c r="Q31" s="30">
        <f t="shared" si="8"/>
        <v>-12</v>
      </c>
      <c r="R31" s="29" t="str">
        <f>St_Louis_Blues!$AA$85</f>
        <v>W2</v>
      </c>
      <c r="S31" s="28" t="str">
        <f>St_Louis_Blues!$AD$85</f>
        <v>6-3-1</v>
      </c>
    </row>
    <row r="32" spans="1:19" ht="15.75" thickBot="1" x14ac:dyDescent="0.3">
      <c r="A32" s="32" t="s">
        <v>0</v>
      </c>
      <c r="B32" s="1">
        <f>Winnipeg_Jets!$D$86</f>
        <v>27</v>
      </c>
      <c r="C32" s="1">
        <f>Winnipeg_Jets!$I$84</f>
        <v>19</v>
      </c>
      <c r="D32" s="1">
        <f>Winnipeg_Jets!$J$84</f>
        <v>8</v>
      </c>
      <c r="E32" s="20">
        <f>Winnipeg_Jets!$L$84</f>
        <v>0</v>
      </c>
      <c r="F32" s="23">
        <f t="shared" si="6"/>
        <v>38</v>
      </c>
      <c r="G32" s="20">
        <f>C32-(Winnipeg_Jets!$K$84+I32)</f>
        <v>15</v>
      </c>
      <c r="H32" s="20">
        <f t="shared" si="7"/>
        <v>19</v>
      </c>
      <c r="I32" s="20">
        <f>Winnipeg_Jets!$M$84</f>
        <v>0</v>
      </c>
      <c r="J32" s="20">
        <f>Winnipeg_Jets!$N$84</f>
        <v>0</v>
      </c>
      <c r="K32" s="29" t="str">
        <f>Winnipeg_Jets!$O$85</f>
        <v>9-2-0</v>
      </c>
      <c r="L32" s="1" t="str">
        <f>Winnipeg_Jets!$R$85</f>
        <v>10-6-0</v>
      </c>
      <c r="M32" s="1" t="str">
        <f>Winnipeg_Jets!$U$85</f>
        <v>1-1-0</v>
      </c>
      <c r="N32" s="1" t="str">
        <f>Winnipeg_Jets!$X$85</f>
        <v>11-5-0</v>
      </c>
      <c r="O32" s="31">
        <f>Winnipeg_Jets!$E$85</f>
        <v>98</v>
      </c>
      <c r="P32" s="20">
        <f>Winnipeg_Jets!$F$85</f>
        <v>69</v>
      </c>
      <c r="Q32" s="30">
        <f t="shared" si="8"/>
        <v>29</v>
      </c>
      <c r="R32" s="29" t="str">
        <f>Winnipeg_Jets!$AA$85</f>
        <v>W1</v>
      </c>
      <c r="S32" s="28" t="str">
        <f>Winnipeg_Jets!$AD$85</f>
        <v>4-6-0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25</v>
      </c>
      <c r="C35" s="1">
        <f>Anaheim_Ducks!$I$84</f>
        <v>10</v>
      </c>
      <c r="D35" s="1">
        <f>Anaheim_Ducks!$J$84</f>
        <v>12</v>
      </c>
      <c r="E35" s="20">
        <f>Anaheim_Ducks!$L$84</f>
        <v>3</v>
      </c>
      <c r="F35" s="33">
        <f t="shared" ref="F35:F42" si="9">(C35*2)+E35</f>
        <v>23</v>
      </c>
      <c r="G35" s="20">
        <f>C35-(Anaheim_Ducks!$K$84+I35)</f>
        <v>7</v>
      </c>
      <c r="H35" s="20">
        <f t="shared" ref="H35:H42" si="10">C35-I35</f>
        <v>9</v>
      </c>
      <c r="I35" s="20">
        <f>Anaheim_Ducks!$M$84</f>
        <v>1</v>
      </c>
      <c r="J35" s="20">
        <f>Anaheim_Ducks!$N$84</f>
        <v>0</v>
      </c>
      <c r="K35" s="29" t="str">
        <f>Anaheim_Ducks!$O$85</f>
        <v>5-9-1</v>
      </c>
      <c r="L35" s="1" t="str">
        <f>Anaheim_Ducks!$R$85</f>
        <v>5-3-2</v>
      </c>
      <c r="M35" s="1" t="str">
        <f>Anaheim_Ducks!$U$85</f>
        <v>3-7-0</v>
      </c>
      <c r="N35" s="1" t="str">
        <f>Anaheim_Ducks!$X$85</f>
        <v>6-10-1</v>
      </c>
      <c r="O35" s="31">
        <f>Anaheim_Ducks!$E$85</f>
        <v>62</v>
      </c>
      <c r="P35" s="20">
        <f>Anaheim_Ducks!$F$85</f>
        <v>76</v>
      </c>
      <c r="Q35" s="30">
        <f t="shared" ref="Q35:Q42" si="11">O35-P35</f>
        <v>-14</v>
      </c>
      <c r="R35" s="29" t="str">
        <f>Anaheim_Ducks!$AA$85</f>
        <v>L2</v>
      </c>
      <c r="S35" s="28" t="str">
        <f>Anaheim_Ducks!$AD$85</f>
        <v>5-4-1</v>
      </c>
    </row>
    <row r="36" spans="1:19" x14ac:dyDescent="0.25">
      <c r="A36" s="32" t="s">
        <v>27</v>
      </c>
      <c r="B36" s="1">
        <f>Calgary_Flames!$D$86</f>
        <v>27</v>
      </c>
      <c r="C36" s="1">
        <f>Calgary_Flames!$I$84</f>
        <v>13</v>
      </c>
      <c r="D36" s="1">
        <f>Calgary_Flames!$J$84</f>
        <v>9</v>
      </c>
      <c r="E36" s="20">
        <f>Calgary_Flames!$L$84</f>
        <v>5</v>
      </c>
      <c r="F36" s="30">
        <f t="shared" si="9"/>
        <v>31</v>
      </c>
      <c r="G36" s="20">
        <f>C36-(Calgary_Flames!$K$84+I36)</f>
        <v>5</v>
      </c>
      <c r="H36" s="20">
        <f t="shared" si="10"/>
        <v>10</v>
      </c>
      <c r="I36" s="20">
        <f>Calgary_Flames!$M$84</f>
        <v>3</v>
      </c>
      <c r="J36" s="20">
        <f>Calgary_Flames!$N$84</f>
        <v>1</v>
      </c>
      <c r="K36" s="29" t="str">
        <f>Calgary_Flames!$O$85</f>
        <v>10-3-1</v>
      </c>
      <c r="L36" s="1" t="str">
        <f>Calgary_Flames!$R$85</f>
        <v>3-6-4</v>
      </c>
      <c r="M36" s="1" t="str">
        <f>Calgary_Flames!$U$85</f>
        <v>3-3-1</v>
      </c>
      <c r="N36" s="1" t="str">
        <f>Calgary_Flames!$X$85</f>
        <v>6-5-2</v>
      </c>
      <c r="O36" s="31">
        <f>Calgary_Flames!$E$85</f>
        <v>72</v>
      </c>
      <c r="P36" s="20">
        <f>Calgary_Flames!$F$85</f>
        <v>78</v>
      </c>
      <c r="Q36" s="30">
        <f t="shared" si="11"/>
        <v>-6</v>
      </c>
      <c r="R36" s="29" t="str">
        <f>Calgary_Flames!$AA$85</f>
        <v>L1</v>
      </c>
      <c r="S36" s="28" t="str">
        <f>Calgary_Flames!$AD$85</f>
        <v>5-3-2</v>
      </c>
    </row>
    <row r="37" spans="1:19" x14ac:dyDescent="0.25">
      <c r="A37" s="32" t="s">
        <v>20</v>
      </c>
      <c r="B37" s="1">
        <f>Edmonton_Oilers!$D$86</f>
        <v>26</v>
      </c>
      <c r="C37" s="1">
        <f>Edmonton_Oilers!$I$84</f>
        <v>14</v>
      </c>
      <c r="D37" s="1">
        <f>Edmonton_Oilers!$J$84</f>
        <v>10</v>
      </c>
      <c r="E37" s="20">
        <f>Edmonton_Oilers!$L$84</f>
        <v>2</v>
      </c>
      <c r="F37" s="30">
        <f t="shared" si="9"/>
        <v>30</v>
      </c>
      <c r="G37" s="20">
        <f>C37-(Edmonton_Oilers!$K$84+I37)</f>
        <v>9</v>
      </c>
      <c r="H37" s="20">
        <f t="shared" si="10"/>
        <v>14</v>
      </c>
      <c r="I37" s="20">
        <f>Edmonton_Oilers!$M$84</f>
        <v>0</v>
      </c>
      <c r="J37" s="20">
        <f>Edmonton_Oilers!$N$84</f>
        <v>0</v>
      </c>
      <c r="K37" s="29" t="str">
        <f>Edmonton_Oilers!$O$85</f>
        <v>6-6-1</v>
      </c>
      <c r="L37" s="1" t="str">
        <f>Edmonton_Oilers!$R$85</f>
        <v>8-4-1</v>
      </c>
      <c r="M37" s="1" t="str">
        <f>Edmonton_Oilers!$U$85</f>
        <v>2-3-0</v>
      </c>
      <c r="N37" s="1" t="str">
        <f>Edmonton_Oilers!$X$85</f>
        <v>7-7-0</v>
      </c>
      <c r="O37" s="31">
        <f>Edmonton_Oilers!$E$85</f>
        <v>78</v>
      </c>
      <c r="P37" s="20">
        <f>Edmonton_Oilers!$F$85</f>
        <v>77</v>
      </c>
      <c r="Q37" s="30">
        <f t="shared" si="11"/>
        <v>1</v>
      </c>
      <c r="R37" s="29" t="str">
        <f>Edmonton_Oilers!$AA$85</f>
        <v>W1</v>
      </c>
      <c r="S37" s="28" t="str">
        <f>Edmonton_Oilers!$AD$85</f>
        <v>6-3-1</v>
      </c>
    </row>
    <row r="38" spans="1:19" x14ac:dyDescent="0.25">
      <c r="A38" s="32" t="s">
        <v>18</v>
      </c>
      <c r="B38" s="1">
        <f>Los_Angeles_Kings!$D$86</f>
        <v>26</v>
      </c>
      <c r="C38" s="1">
        <f>Los_Angeles_Kings!$I$84</f>
        <v>15</v>
      </c>
      <c r="D38" s="1">
        <f>Los_Angeles_Kings!$J$84</f>
        <v>8</v>
      </c>
      <c r="E38" s="20">
        <f>Los_Angeles_Kings!$L$84</f>
        <v>3</v>
      </c>
      <c r="F38" s="30">
        <f t="shared" si="9"/>
        <v>33</v>
      </c>
      <c r="G38" s="20">
        <f>C38-(Los_Angeles_Kings!$K$84+I38)</f>
        <v>15</v>
      </c>
      <c r="H38" s="20">
        <f t="shared" si="10"/>
        <v>15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9-2-1</v>
      </c>
      <c r="L38" s="1" t="str">
        <f>Los_Angeles_Kings!$R$85</f>
        <v>6-6-2</v>
      </c>
      <c r="M38" s="1" t="str">
        <f>Los_Angeles_Kings!$U$85</f>
        <v>5-5-0</v>
      </c>
      <c r="N38" s="1" t="str">
        <f>Los_Angeles_Kings!$X$85</f>
        <v>10-6-1</v>
      </c>
      <c r="O38" s="31">
        <f>Los_Angeles_Kings!$E$85</f>
        <v>79</v>
      </c>
      <c r="P38" s="20">
        <f>Los_Angeles_Kings!$F$85</f>
        <v>70</v>
      </c>
      <c r="Q38" s="30">
        <f t="shared" si="11"/>
        <v>9</v>
      </c>
      <c r="R38" s="29" t="str">
        <f>Los_Angeles_Kings!$AA$85</f>
        <v>W4</v>
      </c>
      <c r="S38" s="28" t="str">
        <f>Los_Angeles_Kings!$AD$85</f>
        <v>6-4-0</v>
      </c>
    </row>
    <row r="39" spans="1:19" x14ac:dyDescent="0.25">
      <c r="A39" s="32" t="s">
        <v>8</v>
      </c>
      <c r="B39" s="1">
        <f>San_Jose_Sharks!$D$86</f>
        <v>29</v>
      </c>
      <c r="C39" s="1">
        <f>San_Jose_Sharks!$I$84</f>
        <v>10</v>
      </c>
      <c r="D39" s="1">
        <f>San_Jose_Sharks!$J$84</f>
        <v>14</v>
      </c>
      <c r="E39" s="20">
        <f>San_Jose_Sharks!$L$84</f>
        <v>5</v>
      </c>
      <c r="F39" s="30">
        <f t="shared" si="9"/>
        <v>25</v>
      </c>
      <c r="G39" s="20">
        <f>C39-(San_Jose_Sharks!$K$84+I39)</f>
        <v>6</v>
      </c>
      <c r="H39" s="20">
        <f t="shared" si="10"/>
        <v>10</v>
      </c>
      <c r="I39" s="20">
        <f>San_Jose_Sharks!$M$84</f>
        <v>0</v>
      </c>
      <c r="J39" s="20">
        <f>San_Jose_Sharks!$N$84</f>
        <v>4</v>
      </c>
      <c r="K39" s="29" t="str">
        <f>San_Jose_Sharks!$O$85</f>
        <v>6-6-1</v>
      </c>
      <c r="L39" s="1" t="str">
        <f>San_Jose_Sharks!$R$85</f>
        <v>4-8-4</v>
      </c>
      <c r="M39" s="1" t="str">
        <f>San_Jose_Sharks!$U$85</f>
        <v>4-5-0</v>
      </c>
      <c r="N39" s="1" t="str">
        <f>San_Jose_Sharks!$X$85</f>
        <v>6-10-3</v>
      </c>
      <c r="O39" s="31">
        <f>San_Jose_Sharks!$E$85</f>
        <v>81</v>
      </c>
      <c r="P39" s="20">
        <f>San_Jose_Sharks!$F$85</f>
        <v>105</v>
      </c>
      <c r="Q39" s="30">
        <f t="shared" si="11"/>
        <v>-24</v>
      </c>
      <c r="R39" s="29" t="str">
        <f>San_Jose_Sharks!$AA$85</f>
        <v>L1</v>
      </c>
      <c r="S39" s="28" t="str">
        <f>San_Jose_Sharks!$AD$85</f>
        <v>5-4-1</v>
      </c>
    </row>
    <row r="40" spans="1:19" x14ac:dyDescent="0.25">
      <c r="A40" s="32" t="s">
        <v>7</v>
      </c>
      <c r="B40" s="1">
        <f>Seattle_Kraken!$D$86</f>
        <v>28</v>
      </c>
      <c r="C40" s="1">
        <f>Seattle_Kraken!$I$84</f>
        <v>13</v>
      </c>
      <c r="D40" s="1">
        <f>Seattle_Kraken!$J$84</f>
        <v>14</v>
      </c>
      <c r="E40" s="20">
        <f>Seattle_Kraken!$L$84</f>
        <v>1</v>
      </c>
      <c r="F40" s="30">
        <f t="shared" si="9"/>
        <v>27</v>
      </c>
      <c r="G40" s="20">
        <f>C40-(Seattle_Kraken!$K$84+I40)</f>
        <v>9</v>
      </c>
      <c r="H40" s="20">
        <f t="shared" si="10"/>
        <v>12</v>
      </c>
      <c r="I40" s="20">
        <f>Seattle_Kraken!$M$84</f>
        <v>1</v>
      </c>
      <c r="J40" s="20">
        <f>Seattle_Kraken!$N$84</f>
        <v>0</v>
      </c>
      <c r="K40" s="29" t="str">
        <f>Seattle_Kraken!$O$85</f>
        <v>7-6-1</v>
      </c>
      <c r="L40" s="1" t="str">
        <f>Seattle_Kraken!$R$85</f>
        <v>6-8-0</v>
      </c>
      <c r="M40" s="1" t="str">
        <f>Seattle_Kraken!$U$85</f>
        <v>3-4-0</v>
      </c>
      <c r="N40" s="1" t="str">
        <f>Seattle_Kraken!$X$85</f>
        <v>7-8-1</v>
      </c>
      <c r="O40" s="31">
        <f>Seattle_Kraken!$E$85</f>
        <v>82</v>
      </c>
      <c r="P40" s="20">
        <f>Seattle_Kraken!$F$85</f>
        <v>83</v>
      </c>
      <c r="Q40" s="30">
        <f t="shared" si="11"/>
        <v>-1</v>
      </c>
      <c r="R40" s="29" t="str">
        <f>Seattle_Kraken!$AA$85</f>
        <v>L1</v>
      </c>
      <c r="S40" s="28" t="str">
        <f>Seattle_Kraken!$AD$85</f>
        <v>4-6-0</v>
      </c>
    </row>
    <row r="41" spans="1:19" x14ac:dyDescent="0.25">
      <c r="A41" s="32" t="s">
        <v>3</v>
      </c>
      <c r="B41" s="1">
        <f>Vancouver_Canucks!$D$86</f>
        <v>25</v>
      </c>
      <c r="C41" s="1">
        <f>Vancouver_Canucks!$I$84</f>
        <v>14</v>
      </c>
      <c r="D41" s="1">
        <f>Vancouver_Canucks!$J$84</f>
        <v>7</v>
      </c>
      <c r="E41" s="20">
        <f>Vancouver_Canucks!$L$84</f>
        <v>4</v>
      </c>
      <c r="F41" s="30">
        <f t="shared" si="9"/>
        <v>32</v>
      </c>
      <c r="G41" s="20">
        <f>C41-(Vancouver_Canucks!$K$84+I41)</f>
        <v>11</v>
      </c>
      <c r="H41" s="20">
        <f t="shared" si="10"/>
        <v>14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4-5-3</v>
      </c>
      <c r="L41" s="1" t="str">
        <f>Vancouver_Canucks!$R$85</f>
        <v>10-2-1</v>
      </c>
      <c r="M41" s="1" t="str">
        <f>Vancouver_Canucks!$U$85</f>
        <v>4-1-1</v>
      </c>
      <c r="N41" s="1" t="str">
        <f>Vancouver_Canucks!$X$85</f>
        <v>6-2-2</v>
      </c>
      <c r="O41" s="31">
        <f>Vancouver_Canucks!$E$85</f>
        <v>83</v>
      </c>
      <c r="P41" s="20">
        <f>Vancouver_Canucks!$F$85</f>
        <v>79</v>
      </c>
      <c r="Q41" s="30">
        <f t="shared" si="11"/>
        <v>4</v>
      </c>
      <c r="R41" s="29" t="str">
        <f>Vancouver_Canucks!$AA$85</f>
        <v>W1</v>
      </c>
      <c r="S41" s="28" t="str">
        <f>Vancouver_Canucks!$AD$85</f>
        <v>6-3-1</v>
      </c>
    </row>
    <row r="42" spans="1:19" ht="15.75" thickBot="1" x14ac:dyDescent="0.3">
      <c r="A42" s="27" t="s">
        <v>2</v>
      </c>
      <c r="B42" s="26">
        <f>Vegas_Golden_Knights!$D$86</f>
        <v>28</v>
      </c>
      <c r="C42" s="26">
        <f>Vegas_Golden_Knights!$I$84</f>
        <v>18</v>
      </c>
      <c r="D42" s="26">
        <f>Vegas_Golden_Knights!$J$84</f>
        <v>7</v>
      </c>
      <c r="E42" s="24">
        <f>Vegas_Golden_Knights!$L$84</f>
        <v>3</v>
      </c>
      <c r="F42" s="23">
        <f t="shared" si="9"/>
        <v>39</v>
      </c>
      <c r="G42" s="24">
        <f>C42-(Vegas_Golden_Knights!$K$84+I42)</f>
        <v>15</v>
      </c>
      <c r="H42" s="24">
        <f t="shared" si="10"/>
        <v>17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11-3-0</v>
      </c>
      <c r="L42" s="26" t="str">
        <f>Vegas_Golden_Knights!$R$85</f>
        <v>7-4-3</v>
      </c>
      <c r="M42" s="26" t="str">
        <f>Vegas_Golden_Knights!$U$85</f>
        <v>8-1-1</v>
      </c>
      <c r="N42" s="26" t="str">
        <f>Vegas_Golden_Knights!$X$85</f>
        <v>14-2-2</v>
      </c>
      <c r="O42" s="25">
        <f>Vegas_Golden_Knights!$E$85</f>
        <v>99</v>
      </c>
      <c r="P42" s="24">
        <f>Vegas_Golden_Knights!$F$85</f>
        <v>82</v>
      </c>
      <c r="Q42" s="23">
        <f t="shared" si="11"/>
        <v>17</v>
      </c>
      <c r="R42" s="22" t="str">
        <f>Vegas_Golden_Knights!$AA$85</f>
        <v>W3</v>
      </c>
      <c r="S42" s="21" t="str">
        <f>Vegas_Golden_Knights!$AD$85</f>
        <v>7-2-1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x14ac:dyDescent="0.2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45630</v>
      </c>
      <c r="B25" s="1">
        <v>24</v>
      </c>
      <c r="C25" s="1" t="s">
        <v>66</v>
      </c>
      <c r="D25" s="1" t="s">
        <v>2</v>
      </c>
      <c r="E25" s="1">
        <v>1</v>
      </c>
      <c r="F25" s="1">
        <v>4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8</v>
      </c>
      <c r="Q25" s="1">
        <f t="shared" si="10"/>
        <v>1</v>
      </c>
      <c r="R25" s="1">
        <f t="shared" si="11"/>
        <v>5</v>
      </c>
      <c r="S25" s="1">
        <f t="shared" si="12"/>
        <v>3</v>
      </c>
      <c r="T25" s="1">
        <f t="shared" si="13"/>
        <v>2</v>
      </c>
      <c r="U25" s="1">
        <f t="shared" si="14"/>
        <v>3</v>
      </c>
      <c r="V25" s="1">
        <f t="shared" si="15"/>
        <v>7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17</v>
      </c>
      <c r="E26" s="1">
        <v>1</v>
      </c>
      <c r="F26" s="1">
        <v>5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12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9</v>
      </c>
      <c r="Q26" s="1">
        <f t="shared" si="10"/>
        <v>1</v>
      </c>
      <c r="R26" s="1">
        <f t="shared" si="11"/>
        <v>5</v>
      </c>
      <c r="S26" s="1">
        <f t="shared" si="12"/>
        <v>3</v>
      </c>
      <c r="T26" s="1">
        <f t="shared" si="13"/>
        <v>2</v>
      </c>
      <c r="U26" s="1">
        <f t="shared" si="14"/>
        <v>3</v>
      </c>
      <c r="V26" s="1">
        <f t="shared" si="15"/>
        <v>7</v>
      </c>
      <c r="W26" s="1">
        <f t="shared" si="16"/>
        <v>0</v>
      </c>
      <c r="X26" s="1">
        <f t="shared" si="17"/>
        <v>6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12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9</v>
      </c>
      <c r="Q84" s="1">
        <f t="shared" si="76"/>
        <v>1</v>
      </c>
      <c r="R84" s="1">
        <f t="shared" si="76"/>
        <v>5</v>
      </c>
      <c r="S84" s="1">
        <f t="shared" si="76"/>
        <v>3</v>
      </c>
      <c r="T84" s="1">
        <f t="shared" si="76"/>
        <v>2</v>
      </c>
      <c r="U84" s="1">
        <f t="shared" si="76"/>
        <v>3</v>
      </c>
      <c r="V84" s="1">
        <f t="shared" si="76"/>
        <v>7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62</v>
      </c>
      <c r="F85" s="1">
        <f>SUM(F2:F83)</f>
        <v>76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5-9-1</v>
      </c>
      <c r="R85" s="1" t="str">
        <f>IF(R84="","0-0-0",CONCATENATE(R84,"-",S84,"-",T84))</f>
        <v>5-3-2</v>
      </c>
      <c r="U85" s="1" t="str">
        <f>IF(U84="","0-0-0",CONCATENATE(U84,"-",V84,"-",W84))</f>
        <v>3-7-0</v>
      </c>
      <c r="X85" s="1" t="str">
        <f>IF(X84="","0-0-0",CONCATENATE(X84,"-",Y84,"-",Z84))</f>
        <v>6-10-1</v>
      </c>
      <c r="AA85" s="1" t="str">
        <f>IF(AA84="","0-0",CONCATENATE(AA84,AB84))</f>
        <v>L2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4100-000000000000}">
      <formula1>$AK$1:$AK$2</formula1>
    </dataValidation>
    <dataValidation type="list" allowBlank="1" showInputMessage="1" showErrorMessage="1" sqref="C2:C83" xr:uid="{00000000-0002-0000-4100-000001000000}">
      <formula1>$AL$1:$AL$2</formula1>
    </dataValidation>
    <dataValidation type="list" allowBlank="1" showInputMessage="1" showErrorMessage="1" sqref="D2:D83" xr:uid="{00000000-0002-0000-4100-000002000000}">
      <formula1>$AM$1:$AM$31</formula1>
    </dataValidation>
  </dataValidations>
  <hyperlinks>
    <hyperlink ref="AG1" location="Index!A1" display="Home" xr:uid="{00000000-0004-0000-41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O86"/>
  <sheetViews>
    <sheetView topLeftCell="I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21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11</v>
      </c>
      <c r="K28" s="1">
        <f t="shared" si="4"/>
        <v>4</v>
      </c>
      <c r="L28" s="1">
        <f t="shared" si="5"/>
        <v>3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7</v>
      </c>
      <c r="Y28" s="1">
        <f t="shared" si="18"/>
        <v>7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45630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14</v>
      </c>
      <c r="J29" s="1">
        <f t="shared" si="3"/>
        <v>11</v>
      </c>
      <c r="K29" s="1">
        <f t="shared" si="4"/>
        <v>4</v>
      </c>
      <c r="L29" s="1">
        <f t="shared" si="5"/>
        <v>3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6</v>
      </c>
      <c r="S29" s="1">
        <f t="shared" si="12"/>
        <v>5</v>
      </c>
      <c r="T29" s="1">
        <f t="shared" si="13"/>
        <v>1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7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6</v>
      </c>
      <c r="AE29" s="1">
        <f t="shared" si="25"/>
        <v>3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11</v>
      </c>
      <c r="K84" s="1">
        <f t="shared" si="75"/>
        <v>4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2</v>
      </c>
      <c r="R84" s="1">
        <f t="shared" si="76"/>
        <v>6</v>
      </c>
      <c r="S84" s="1">
        <f t="shared" si="76"/>
        <v>5</v>
      </c>
      <c r="T84" s="1">
        <f t="shared" si="76"/>
        <v>1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71</v>
      </c>
      <c r="F85" s="1">
        <f>SUM(F2:F83)</f>
        <v>84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8-6-2</v>
      </c>
      <c r="R85" s="1" t="str">
        <f>IF(R84="","0-0-0",CONCATENATE(R84,"-",S84,"-",T84))</f>
        <v>6-5-1</v>
      </c>
      <c r="U85" s="1" t="str">
        <f>IF(U84="","0-0-0",CONCATENATE(U84,"-",V84,"-",W84))</f>
        <v>5-3-1</v>
      </c>
      <c r="X85" s="1" t="str">
        <f>IF(X84="","0-0-0",CONCATENATE(X84,"-",Y84,"-",Z84))</f>
        <v>7-7-1</v>
      </c>
      <c r="AA85" s="1" t="str">
        <f>IF(AA84="","0-0",CONCATENATE(AA84,AB84))</f>
        <v>W3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200-000000000000}">
      <formula1>$AK$1:$AK$2</formula1>
    </dataValidation>
    <dataValidation type="list" allowBlank="1" showInputMessage="1" showErrorMessage="1" sqref="C2:C83" xr:uid="{00000000-0002-0000-4200-000001000000}">
      <formula1>$AL$1:$AL$2</formula1>
    </dataValidation>
    <dataValidation type="list" allowBlank="1" showInputMessage="1" showErrorMessage="1" sqref="D2:D83" xr:uid="{00000000-0002-0000-4200-000002000000}">
      <formula1>$AM$1:$AM$31</formula1>
    </dataValidation>
  </dataValidations>
  <hyperlinks>
    <hyperlink ref="AG1" location="Index!A1" display="Home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24</v>
      </c>
      <c r="E26" s="1">
        <v>4</v>
      </c>
      <c r="F26" s="1">
        <v>5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3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6</v>
      </c>
      <c r="P26" s="1">
        <f t="shared" si="9"/>
        <v>7</v>
      </c>
      <c r="Q26" s="1">
        <f t="shared" si="10"/>
        <v>1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4</v>
      </c>
      <c r="Y26" s="1">
        <f t="shared" si="18"/>
        <v>9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0</v>
      </c>
      <c r="E27" s="1">
        <v>2</v>
      </c>
      <c r="F27" s="1">
        <v>3</v>
      </c>
      <c r="G27" s="1" t="s">
        <v>84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3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6</v>
      </c>
      <c r="P27" s="1">
        <f t="shared" si="9"/>
        <v>7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4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5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4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78</v>
      </c>
      <c r="F85" s="1">
        <f>SUM(F2:F83)</f>
        <v>81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6-7-2</v>
      </c>
      <c r="R85" s="1" t="str">
        <f>IF(R84="","0-0-0",CONCATENATE(R84,"-",S84,"-",T84))</f>
        <v>5-5-1</v>
      </c>
      <c r="U85" s="1" t="str">
        <f>IF(U84="","0-0-0",CONCATENATE(U84,"-",V84,"-",W84))</f>
        <v>3-3-0</v>
      </c>
      <c r="X85" s="1" t="str">
        <f>IF(X84="","0-0-0",CONCATENATE(X84,"-",Y84,"-",Z84))</f>
        <v>4-9-1</v>
      </c>
      <c r="AA85" s="1" t="str">
        <f>IF(AA84="","0-0",CONCATENATE(AA84,AB84))</f>
        <v>L5</v>
      </c>
      <c r="AD85" s="1" t="str">
        <f>IF(AD84="","0-0-0",CONCATENATE(AD84,"-",AE84,"-",AF84))</f>
        <v>4-4-2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300-000000000000}">
      <formula1>$AK$1:$AK$2</formula1>
    </dataValidation>
    <dataValidation type="list" allowBlank="1" showInputMessage="1" showErrorMessage="1" sqref="C2:C83" xr:uid="{00000000-0002-0000-4300-000001000000}">
      <formula1>$AL$1:$AL$2</formula1>
    </dataValidation>
    <dataValidation type="list" allowBlank="1" showInputMessage="1" showErrorMessage="1" sqref="D2:D83" xr:uid="{00000000-0002-0000-4300-000002000000}">
      <formula1>$AM$1:$AM$31</formula1>
    </dataValidation>
  </dataValidations>
  <hyperlinks>
    <hyperlink ref="AG1" location="Index!A1" display="Home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x14ac:dyDescent="0.2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x14ac:dyDescent="0.2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x14ac:dyDescent="0.2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x14ac:dyDescent="0.2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x14ac:dyDescent="0.2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x14ac:dyDescent="0.2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x14ac:dyDescent="0.2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x14ac:dyDescent="0.2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x14ac:dyDescent="0.2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600-000000000000}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O86"/>
  <sheetViews>
    <sheetView topLeftCell="J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23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13</v>
      </c>
      <c r="J27" s="1">
        <f t="shared" si="3"/>
        <v>9</v>
      </c>
      <c r="K27" s="1">
        <f t="shared" si="4"/>
        <v>5</v>
      </c>
      <c r="L27" s="1">
        <f t="shared" si="5"/>
        <v>4</v>
      </c>
      <c r="M27" s="1">
        <f t="shared" si="6"/>
        <v>3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3</v>
      </c>
      <c r="S27" s="1">
        <f t="shared" si="12"/>
        <v>6</v>
      </c>
      <c r="T27" s="1">
        <f t="shared" si="13"/>
        <v>4</v>
      </c>
      <c r="U27" s="1">
        <f t="shared" si="14"/>
        <v>3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9</v>
      </c>
      <c r="K28" s="1">
        <f t="shared" si="4"/>
        <v>5</v>
      </c>
      <c r="L28" s="1">
        <f t="shared" si="5"/>
        <v>5</v>
      </c>
      <c r="M28" s="1">
        <f t="shared" si="6"/>
        <v>3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1</v>
      </c>
      <c r="R28" s="1">
        <f t="shared" si="11"/>
        <v>3</v>
      </c>
      <c r="S28" s="1">
        <f t="shared" si="12"/>
        <v>6</v>
      </c>
      <c r="T28" s="1">
        <f t="shared" si="13"/>
        <v>4</v>
      </c>
      <c r="U28" s="1">
        <f t="shared" si="14"/>
        <v>3</v>
      </c>
      <c r="V28" s="1">
        <f t="shared" si="15"/>
        <v>3</v>
      </c>
      <c r="W28" s="1">
        <f t="shared" si="16"/>
        <v>1</v>
      </c>
      <c r="X28" s="1">
        <f t="shared" si="17"/>
        <v>6</v>
      </c>
      <c r="Y28" s="1">
        <f t="shared" si="18"/>
        <v>5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9</v>
      </c>
      <c r="K84" s="1">
        <f t="shared" si="75"/>
        <v>5</v>
      </c>
      <c r="L84" s="1">
        <f t="shared" si="75"/>
        <v>5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6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6</v>
      </c>
      <c r="Y84" s="1">
        <f t="shared" si="76"/>
        <v>5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72</v>
      </c>
      <c r="F85" s="1">
        <f>SUM(F2:F83)</f>
        <v>78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10-3-1</v>
      </c>
      <c r="R85" s="1" t="str">
        <f>IF(R84="","0-0-0",CONCATENATE(R84,"-",S84,"-",T84))</f>
        <v>3-6-4</v>
      </c>
      <c r="U85" s="1" t="str">
        <f>IF(U84="","0-0-0",CONCATENATE(U84,"-",V84,"-",W84))</f>
        <v>3-3-1</v>
      </c>
      <c r="X85" s="1" t="str">
        <f>IF(X84="","0-0-0",CONCATENATE(X84,"-",Y84,"-",Z84))</f>
        <v>6-5-2</v>
      </c>
      <c r="AA85" s="1" t="str">
        <f>IF(AA84="","0-0",CONCATENATE(AA84,AB84))</f>
        <v>L1</v>
      </c>
      <c r="AD85" s="1" t="str">
        <f>IF(AD84="","0-0-0",CONCATENATE(AD84,"-",AE84,"-",AF84))</f>
        <v>5-3-2</v>
      </c>
    </row>
    <row r="86" spans="1:33" x14ac:dyDescent="0.25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400-000000000000}">
      <formula1>$AK$1:$AK$2</formula1>
    </dataValidation>
    <dataValidation type="list" allowBlank="1" showInputMessage="1" showErrorMessage="1" sqref="C2:C83" xr:uid="{00000000-0002-0000-4400-000001000000}">
      <formula1>$AL$1:$AL$2</formula1>
    </dataValidation>
    <dataValidation type="list" allowBlank="1" showInputMessage="1" showErrorMessage="1" sqref="D2:D83" xr:uid="{00000000-0002-0000-4400-000002000000}">
      <formula1>$AM$1:$AM$31</formula1>
    </dataValidation>
  </dataValidations>
  <hyperlinks>
    <hyperlink ref="AG1" location="Index!A1" display="Home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x14ac:dyDescent="0.2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x14ac:dyDescent="0.2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7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8</v>
      </c>
      <c r="K26" s="1">
        <f t="shared" si="4"/>
        <v>2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7</v>
      </c>
      <c r="S26" s="1">
        <f t="shared" si="12"/>
        <v>5</v>
      </c>
      <c r="T26" s="1">
        <f t="shared" si="13"/>
        <v>1</v>
      </c>
      <c r="U26" s="1">
        <f t="shared" si="14"/>
        <v>7</v>
      </c>
      <c r="V26" s="1">
        <f t="shared" si="15"/>
        <v>1</v>
      </c>
      <c r="W26" s="1">
        <f t="shared" si="16"/>
        <v>1</v>
      </c>
      <c r="X26" s="1">
        <f t="shared" si="17"/>
        <v>9</v>
      </c>
      <c r="Y26" s="1">
        <f t="shared" si="18"/>
        <v>4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24</v>
      </c>
      <c r="E27" s="1">
        <v>5</v>
      </c>
      <c r="F27" s="1">
        <v>3</v>
      </c>
      <c r="G27" s="1" t="s">
        <v>83</v>
      </c>
      <c r="H27" s="1" t="s">
        <v>83</v>
      </c>
      <c r="I27" s="1">
        <f t="shared" si="2"/>
        <v>17</v>
      </c>
      <c r="J27" s="1">
        <f t="shared" si="3"/>
        <v>8</v>
      </c>
      <c r="K27" s="1">
        <f t="shared" si="4"/>
        <v>2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1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9</v>
      </c>
      <c r="Y27" s="1">
        <f t="shared" si="18"/>
        <v>4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17</v>
      </c>
      <c r="J84" s="1">
        <f t="shared" si="75"/>
        <v>8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0</v>
      </c>
      <c r="R84" s="1">
        <f t="shared" si="76"/>
        <v>7</v>
      </c>
      <c r="S84" s="1">
        <f t="shared" si="76"/>
        <v>5</v>
      </c>
      <c r="T84" s="1">
        <f t="shared" si="76"/>
        <v>1</v>
      </c>
      <c r="U84" s="1">
        <f t="shared" si="76"/>
        <v>7</v>
      </c>
      <c r="V84" s="1">
        <f t="shared" si="76"/>
        <v>1</v>
      </c>
      <c r="W84" s="1">
        <f t="shared" si="76"/>
        <v>1</v>
      </c>
      <c r="X84" s="1">
        <f t="shared" si="76"/>
        <v>9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98</v>
      </c>
      <c r="F85" s="1">
        <f>SUM(F2:F83)</f>
        <v>77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7-5-1</v>
      </c>
      <c r="U85" s="1" t="str">
        <f>IF(U84="","0-0-0",CONCATENATE(U84,"-",V84,"-",W84))</f>
        <v>7-1-1</v>
      </c>
      <c r="X85" s="1" t="str">
        <f>IF(X84="","0-0-0",CONCATENATE(X84,"-",Y84,"-",Z84))</f>
        <v>9-4-1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81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500-000000000000}">
      <formula1>$AK$1:$AK$2</formula1>
    </dataValidation>
    <dataValidation type="list" allowBlank="1" showInputMessage="1" showErrorMessage="1" sqref="C2:C83" xr:uid="{00000000-0002-0000-4500-000001000000}">
      <formula1>$AL$1:$AL$2</formula1>
    </dataValidation>
    <dataValidation type="list" allowBlank="1" showInputMessage="1" showErrorMessage="1" sqref="D2:D83" xr:uid="{00000000-0002-0000-4500-000002000000}">
      <formula1>$AM$1:$AM$31</formula1>
    </dataValidation>
  </dataValidations>
  <hyperlinks>
    <hyperlink ref="AG1" location="Index!A1" display="Home" xr:uid="{00000000-0004-0000-45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86"/>
  <sheetViews>
    <sheetView topLeftCell="I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29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16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4</v>
      </c>
      <c r="P27" s="1">
        <f t="shared" si="9"/>
        <v>7</v>
      </c>
      <c r="Q27" s="1">
        <f t="shared" si="10"/>
        <v>0</v>
      </c>
      <c r="R27" s="1">
        <f t="shared" si="11"/>
        <v>4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4</v>
      </c>
      <c r="W27" s="1">
        <f t="shared" si="16"/>
        <v>1</v>
      </c>
      <c r="X27" s="1">
        <f t="shared" si="17"/>
        <v>7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2</v>
      </c>
      <c r="AE27" s="1">
        <f t="shared" si="25"/>
        <v>7</v>
      </c>
      <c r="AF27" s="1">
        <f t="shared" si="26"/>
        <v>1</v>
      </c>
      <c r="AG27" s="43"/>
      <c r="AM27" s="1" t="s">
        <v>107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8</v>
      </c>
      <c r="J84" s="1">
        <f t="shared" si="75"/>
        <v>16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7</v>
      </c>
      <c r="Q84" s="1">
        <f t="shared" si="76"/>
        <v>0</v>
      </c>
      <c r="R84" s="1">
        <f t="shared" si="76"/>
        <v>4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64</v>
      </c>
      <c r="F85" s="1">
        <f>SUM(F2:F83)</f>
        <v>82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4-7-0</v>
      </c>
      <c r="R85" s="1" t="str">
        <f>IF(R84="","0-0-0",CONCATENATE(R84,"-",S84,"-",T84))</f>
        <v>4-9-2</v>
      </c>
      <c r="U85" s="1" t="str">
        <f>IF(U84="","0-0-0",CONCATENATE(U84,"-",V84,"-",W84))</f>
        <v>3-4-1</v>
      </c>
      <c r="X85" s="1" t="str">
        <f>IF(X84="","0-0-0",CONCATENATE(X84,"-",Y84,"-",Z84))</f>
        <v>7-10-1</v>
      </c>
      <c r="AA85" s="1" t="str">
        <f>IF(AA84="","0-0",CONCATENATE(AA84,AB84))</f>
        <v>L4</v>
      </c>
      <c r="AD85" s="1" t="str">
        <f>IF(AD84="","0-0-0",CONCATENATE(AD84,"-",AE84,"-",AF84))</f>
        <v>2-7-1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600-000000000000}">
      <formula1>$AK$1:$AK$2</formula1>
    </dataValidation>
    <dataValidation type="list" allowBlank="1" showInputMessage="1" showErrorMessage="1" sqref="C2:C83" xr:uid="{00000000-0002-0000-4600-000001000000}">
      <formula1>$AL$1:$AL$2</formula1>
    </dataValidation>
    <dataValidation type="list" allowBlank="1" showInputMessage="1" showErrorMessage="1" sqref="D2:D83" xr:uid="{00000000-0002-0000-4600-000002000000}">
      <formula1>$AM$1:$AM$31</formula1>
    </dataValidation>
  </dataValidations>
  <hyperlinks>
    <hyperlink ref="AG1" location="Index!A1" display="Home" xr:uid="{00000000-0004-0000-46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28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12</v>
      </c>
      <c r="K27" s="1">
        <f t="shared" si="4"/>
        <v>3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7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8</v>
      </c>
      <c r="Y27" s="1">
        <f t="shared" si="18"/>
        <v>6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26</v>
      </c>
      <c r="E28" s="1">
        <v>3</v>
      </c>
      <c r="F28" s="1">
        <v>5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13</v>
      </c>
      <c r="K28" s="1">
        <f t="shared" si="4"/>
        <v>3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0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8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13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7</v>
      </c>
      <c r="Q84" s="1">
        <f t="shared" si="76"/>
        <v>0</v>
      </c>
      <c r="R84" s="1">
        <f t="shared" si="76"/>
        <v>7</v>
      </c>
      <c r="S84" s="1">
        <f t="shared" si="76"/>
        <v>6</v>
      </c>
      <c r="T84" s="1">
        <f t="shared" si="76"/>
        <v>0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8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89</v>
      </c>
      <c r="F85" s="1">
        <f>SUM(F2:F83)</f>
        <v>102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7-7-0</v>
      </c>
      <c r="R85" s="1" t="str">
        <f>IF(R84="","0-0-0",CONCATENATE(R84,"-",S84,"-",T84))</f>
        <v>7-6-0</v>
      </c>
      <c r="U85" s="1" t="str">
        <f>IF(U84="","0-0-0",CONCATENATE(U84,"-",V84,"-",W84))</f>
        <v>2-4-0</v>
      </c>
      <c r="X85" s="1" t="str">
        <f>IF(X84="","0-0-0",CONCATENATE(X84,"-",Y84,"-",Z84))</f>
        <v>8-6-0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700-000000000000}">
      <formula1>$AK$1:$AK$2</formula1>
    </dataValidation>
    <dataValidation type="list" allowBlank="1" showInputMessage="1" showErrorMessage="1" sqref="C2:C83" xr:uid="{00000000-0002-0000-4700-000001000000}">
      <formula1>$AL$1:$AL$2</formula1>
    </dataValidation>
    <dataValidation type="list" allowBlank="1" showInputMessage="1" showErrorMessage="1" sqref="D2:D83" xr:uid="{00000000-0002-0000-4700-000002000000}">
      <formula1>$AM$1:$AM$31</formula1>
    </dataValidation>
  </dataValidations>
  <hyperlinks>
    <hyperlink ref="AG1" location="Index!A1" display="Home" xr:uid="{00000000-0004-0000-47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x14ac:dyDescent="0.2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27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3</v>
      </c>
      <c r="Q25" s="1">
        <f t="shared" si="10"/>
        <v>1</v>
      </c>
      <c r="R25" s="1">
        <f t="shared" si="11"/>
        <v>3</v>
      </c>
      <c r="S25" s="1">
        <f t="shared" si="12"/>
        <v>7</v>
      </c>
      <c r="T25" s="1">
        <f t="shared" si="13"/>
        <v>2</v>
      </c>
      <c r="U25" s="1">
        <f t="shared" si="14"/>
        <v>3</v>
      </c>
      <c r="V25" s="1">
        <f t="shared" si="15"/>
        <v>1</v>
      </c>
      <c r="W25" s="1">
        <f t="shared" si="16"/>
        <v>0</v>
      </c>
      <c r="X25" s="1">
        <f t="shared" si="17"/>
        <v>7</v>
      </c>
      <c r="Y25" s="1">
        <f t="shared" si="18"/>
        <v>3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65</v>
      </c>
      <c r="D26" s="1" t="s">
        <v>20</v>
      </c>
      <c r="E26" s="1">
        <v>3</v>
      </c>
      <c r="F26" s="1">
        <v>6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8</v>
      </c>
      <c r="P26" s="1">
        <f t="shared" si="9"/>
        <v>3</v>
      </c>
      <c r="Q26" s="1">
        <f t="shared" si="10"/>
        <v>1</v>
      </c>
      <c r="R26" s="1">
        <f t="shared" si="11"/>
        <v>3</v>
      </c>
      <c r="S26" s="1">
        <f t="shared" si="12"/>
        <v>8</v>
      </c>
      <c r="T26" s="1">
        <f t="shared" si="13"/>
        <v>2</v>
      </c>
      <c r="U26" s="1">
        <f t="shared" si="14"/>
        <v>3</v>
      </c>
      <c r="V26" s="1">
        <f t="shared" si="15"/>
        <v>1</v>
      </c>
      <c r="W26" s="1">
        <f t="shared" si="16"/>
        <v>0</v>
      </c>
      <c r="X26" s="1">
        <f t="shared" si="17"/>
        <v>7</v>
      </c>
      <c r="Y26" s="1">
        <f t="shared" si="18"/>
        <v>3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</v>
      </c>
      <c r="E27" s="1">
        <v>2</v>
      </c>
      <c r="F27" s="1">
        <v>5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8</v>
      </c>
      <c r="P27" s="1">
        <f t="shared" si="9"/>
        <v>3</v>
      </c>
      <c r="Q27" s="1">
        <f t="shared" si="10"/>
        <v>1</v>
      </c>
      <c r="R27" s="1">
        <f t="shared" si="11"/>
        <v>3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1</v>
      </c>
      <c r="W27" s="1">
        <f t="shared" si="16"/>
        <v>0</v>
      </c>
      <c r="X27" s="1">
        <f t="shared" si="17"/>
        <v>7</v>
      </c>
      <c r="Y27" s="1">
        <f t="shared" si="18"/>
        <v>3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89</v>
      </c>
      <c r="F85" s="1">
        <f>SUM(F2:F83)</f>
        <v>95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8-3-1</v>
      </c>
      <c r="R85" s="1" t="str">
        <f>IF(R84="","0-0-0",CONCATENATE(R84,"-",S84,"-",T84))</f>
        <v>3-9-2</v>
      </c>
      <c r="U85" s="1" t="str">
        <f>IF(U84="","0-0-0",CONCATENATE(U84,"-",V84,"-",W84))</f>
        <v>3-1-0</v>
      </c>
      <c r="X85" s="1" t="str">
        <f>IF(X84="","0-0-0",CONCATENATE(X84,"-",Y84,"-",Z84))</f>
        <v>7-3-1</v>
      </c>
      <c r="AA85" s="1" t="str">
        <f>IF(AA84="","0-0",CONCATENATE(AA84,AB84))</f>
        <v>L3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800-000000000000}">
      <formula1>$AK$1:$AK$2</formula1>
    </dataValidation>
    <dataValidation type="list" allowBlank="1" showInputMessage="1" showErrorMessage="1" sqref="C2:C83" xr:uid="{00000000-0002-0000-4800-000001000000}">
      <formula1>$AL$1:$AL$2</formula1>
    </dataValidation>
    <dataValidation type="list" allowBlank="1" showInputMessage="1" showErrorMessage="1" sqref="D2:D83" xr:uid="{00000000-0002-0000-4800-000002000000}">
      <formula1>$AM$1:$AM$31</formula1>
    </dataValidation>
  </dataValidations>
  <hyperlinks>
    <hyperlink ref="AG1" location="Index!A1" display="Home" xr:uid="{00000000-0004-0000-48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45630</v>
      </c>
      <c r="B26" s="1">
        <v>25</v>
      </c>
      <c r="C26" s="1" t="s">
        <v>65</v>
      </c>
      <c r="D26" s="1" t="s">
        <v>18</v>
      </c>
      <c r="E26" s="1">
        <v>2</v>
      </c>
      <c r="F26" s="1">
        <v>3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9</v>
      </c>
      <c r="K26" s="1">
        <f t="shared" si="4"/>
        <v>1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10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6</v>
      </c>
      <c r="T26" s="1">
        <f t="shared" si="13"/>
        <v>0</v>
      </c>
      <c r="U26" s="1">
        <f t="shared" si="14"/>
        <v>7</v>
      </c>
      <c r="V26" s="1">
        <f t="shared" si="15"/>
        <v>2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2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10</v>
      </c>
      <c r="K27" s="1">
        <f t="shared" si="4"/>
        <v>1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7</v>
      </c>
      <c r="T27" s="1">
        <f t="shared" si="13"/>
        <v>0</v>
      </c>
      <c r="U27" s="1">
        <f t="shared" si="14"/>
        <v>7</v>
      </c>
      <c r="V27" s="1">
        <f t="shared" si="15"/>
        <v>2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2</v>
      </c>
      <c r="AC27" s="1" t="str">
        <f t="shared" si="1"/>
        <v>L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50" t="s">
        <v>81</v>
      </c>
      <c r="F84" s="50"/>
      <c r="I84" s="1">
        <f t="shared" ref="I84:N84" si="75">IF(I1="",0,MAX(I1:I83))</f>
        <v>16</v>
      </c>
      <c r="J84" s="1">
        <f t="shared" si="75"/>
        <v>10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0</v>
      </c>
      <c r="R84" s="1">
        <f t="shared" si="76"/>
        <v>6</v>
      </c>
      <c r="S84" s="1">
        <f t="shared" si="76"/>
        <v>7</v>
      </c>
      <c r="T84" s="1">
        <f t="shared" si="76"/>
        <v>0</v>
      </c>
      <c r="U84" s="1">
        <f t="shared" si="76"/>
        <v>7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86</v>
      </c>
      <c r="F85" s="1">
        <f>SUM(F2:F83)</f>
        <v>67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6-7-0</v>
      </c>
      <c r="U85" s="1" t="str">
        <f>IF(U84="","0-0-0",CONCATENATE(U84,"-",V84,"-",W84))</f>
        <v>7-2-0</v>
      </c>
      <c r="X85" s="1" t="str">
        <f>IF(X84="","0-0-0",CONCATENATE(X84,"-",Y84,"-",Z84))</f>
        <v>11-5-0</v>
      </c>
      <c r="AA85" s="1" t="str">
        <f>IF(AA84="","0-0",CONCATENATE(AA84,AB84))</f>
        <v>L2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900-000000000000}">
      <formula1>$AK$1:$AK$2</formula1>
    </dataValidation>
    <dataValidation type="list" allowBlank="1" showInputMessage="1" showErrorMessage="1" sqref="C2:C83" xr:uid="{00000000-0002-0000-4900-000001000000}">
      <formula1>$AL$1:$AL$2</formula1>
    </dataValidation>
    <dataValidation type="list" allowBlank="1" showInputMessage="1" showErrorMessage="1" sqref="D2:D83" xr:uid="{00000000-0002-0000-4900-000002000000}">
      <formula1>$AM$1:$AM$31</formula1>
    </dataValidation>
  </dataValidations>
  <hyperlinks>
    <hyperlink ref="AG1" location="Index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86"/>
  <sheetViews>
    <sheetView topLeftCell="N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29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2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2</v>
      </c>
      <c r="U26" s="1">
        <f t="shared" si="14"/>
        <v>1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OTL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65</v>
      </c>
      <c r="D27" s="1" t="s">
        <v>11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12</v>
      </c>
      <c r="K84" s="1">
        <f t="shared" si="75"/>
        <v>2</v>
      </c>
      <c r="L84" s="1">
        <f t="shared" si="75"/>
        <v>4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5</v>
      </c>
      <c r="S84" s="1">
        <f t="shared" si="76"/>
        <v>6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1</v>
      </c>
      <c r="X84" s="1">
        <f t="shared" si="76"/>
        <v>6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66</v>
      </c>
      <c r="F85" s="1">
        <f>SUM(F2:F83)</f>
        <v>81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5-6-2</v>
      </c>
      <c r="U85" s="1" t="str">
        <f>IF(U84="","0-0-0",CONCATENATE(U84,"-",V84,"-",W84))</f>
        <v>1-4-1</v>
      </c>
      <c r="X85" s="1" t="str">
        <f>IF(X84="","0-0-0",CONCATENATE(X84,"-",Y84,"-",Z84))</f>
        <v>6-9-1</v>
      </c>
      <c r="AA85" s="1" t="str">
        <f>IF(AA84="","0-0",CONCATENATE(AA84,AB84))</f>
        <v>L4</v>
      </c>
      <c r="AD85" s="1" t="str">
        <f>IF(AD84="","0-0-0",CONCATENATE(AD84,"-",AE84,"-",AF84))</f>
        <v>3-4-3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A00-000000000000}">
      <formula1>$AK$1:$AK$2</formula1>
    </dataValidation>
    <dataValidation type="list" allowBlank="1" showInputMessage="1" showErrorMessage="1" sqref="C2:C83" xr:uid="{00000000-0002-0000-4A00-000001000000}">
      <formula1>$AL$1:$AL$2</formula1>
    </dataValidation>
    <dataValidation type="list" allowBlank="1" showInputMessage="1" showErrorMessage="1" sqref="D2:D83" xr:uid="{00000000-0002-0000-4A00-000002000000}">
      <formula1>$AM$1:$AM$31</formula1>
    </dataValidation>
  </dataValidations>
  <hyperlinks>
    <hyperlink ref="AG1" location="Index!A1" display="Home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86"/>
  <sheetViews>
    <sheetView topLeftCell="K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</v>
      </c>
      <c r="E26" s="1">
        <v>0</v>
      </c>
      <c r="F26" s="1">
        <v>1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10</v>
      </c>
      <c r="K26" s="1">
        <f t="shared" si="4"/>
        <v>5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8</v>
      </c>
      <c r="S26" s="1">
        <f t="shared" si="12"/>
        <v>4</v>
      </c>
      <c r="T26" s="1">
        <f t="shared" si="13"/>
        <v>1</v>
      </c>
      <c r="U26" s="1">
        <f t="shared" si="14"/>
        <v>2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7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23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5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8</v>
      </c>
      <c r="S27" s="1">
        <f t="shared" si="12"/>
        <v>4</v>
      </c>
      <c r="T27" s="1">
        <f t="shared" si="13"/>
        <v>1</v>
      </c>
      <c r="U27" s="1">
        <f t="shared" si="14"/>
        <v>2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7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10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8</v>
      </c>
      <c r="S84" s="1">
        <f t="shared" si="76"/>
        <v>4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78</v>
      </c>
      <c r="F85" s="1">
        <f>SUM(F2:F83)</f>
        <v>77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8-4-1</v>
      </c>
      <c r="U85" s="1" t="str">
        <f>IF(U84="","0-0-0",CONCATENATE(U84,"-",V84,"-",W84))</f>
        <v>2-3-0</v>
      </c>
      <c r="X85" s="1" t="str">
        <f>IF(X84="","0-0-0",CONCATENATE(X84,"-",Y84,"-",Z84))</f>
        <v>7-7-0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B00-000000000000}">
      <formula1>$AK$1:$AK$2</formula1>
    </dataValidation>
    <dataValidation type="list" allowBlank="1" showInputMessage="1" showErrorMessage="1" sqref="C2:C83" xr:uid="{00000000-0002-0000-4B00-000001000000}">
      <formula1>$AL$1:$AL$2</formula1>
    </dataValidation>
    <dataValidation type="list" allowBlank="1" showInputMessage="1" showErrorMessage="1" sqref="D2:D83" xr:uid="{00000000-0002-0000-4B00-000002000000}">
      <formula1>$AM$1:$AM$31</formula1>
    </dataValidation>
  </dataValidations>
  <hyperlinks>
    <hyperlink ref="AG1" location="Index!A1" display="Home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86"/>
  <sheetViews>
    <sheetView topLeftCell="J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9</v>
      </c>
      <c r="E27" s="1">
        <v>4</v>
      </c>
      <c r="F27" s="1">
        <v>5</v>
      </c>
      <c r="G27" s="1" t="s">
        <v>84</v>
      </c>
      <c r="H27" s="1" t="s">
        <v>83</v>
      </c>
      <c r="I27" s="1">
        <f t="shared" si="2"/>
        <v>15</v>
      </c>
      <c r="J27" s="1">
        <f t="shared" si="3"/>
        <v>9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9</v>
      </c>
      <c r="P27" s="1">
        <f t="shared" si="9"/>
        <v>5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1</v>
      </c>
      <c r="U27" s="1">
        <f t="shared" si="14"/>
        <v>4</v>
      </c>
      <c r="V27" s="1">
        <f t="shared" si="15"/>
        <v>2</v>
      </c>
      <c r="W27" s="1">
        <f t="shared" si="16"/>
        <v>0</v>
      </c>
      <c r="X27" s="1">
        <f t="shared" si="17"/>
        <v>10</v>
      </c>
      <c r="Y27" s="1">
        <f t="shared" si="18"/>
        <v>5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10</v>
      </c>
      <c r="E28" s="1">
        <v>7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9</v>
      </c>
      <c r="P28" s="1">
        <f t="shared" si="9"/>
        <v>5</v>
      </c>
      <c r="Q28" s="1">
        <f t="shared" si="10"/>
        <v>1</v>
      </c>
      <c r="R28" s="1">
        <f t="shared" si="11"/>
        <v>7</v>
      </c>
      <c r="S28" s="1">
        <f t="shared" si="12"/>
        <v>4</v>
      </c>
      <c r="T28" s="1">
        <f t="shared" si="13"/>
        <v>1</v>
      </c>
      <c r="U28" s="1">
        <f t="shared" si="14"/>
        <v>4</v>
      </c>
      <c r="V28" s="1">
        <f t="shared" si="15"/>
        <v>2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50" t="s">
        <v>81</v>
      </c>
      <c r="F84" s="50"/>
      <c r="I84" s="1">
        <f t="shared" ref="I84:N84" si="75">IF(I1="",0,MAX(I1:I83))</f>
        <v>16</v>
      </c>
      <c r="J84" s="1">
        <f t="shared" si="75"/>
        <v>9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5</v>
      </c>
      <c r="Q84" s="1">
        <f t="shared" si="76"/>
        <v>1</v>
      </c>
      <c r="R84" s="1">
        <f t="shared" si="76"/>
        <v>7</v>
      </c>
      <c r="S84" s="1">
        <f t="shared" si="76"/>
        <v>4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103</v>
      </c>
      <c r="F85" s="1">
        <f>SUM(F2:F83)</f>
        <v>90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9-5-1</v>
      </c>
      <c r="R85" s="1" t="str">
        <f>IF(R84="","0-0-0",CONCATENATE(R84,"-",S84,"-",T84))</f>
        <v>7-4-1</v>
      </c>
      <c r="U85" s="1" t="str">
        <f>IF(U84="","0-0-0",CONCATENATE(U84,"-",V84,"-",W84))</f>
        <v>4-2-0</v>
      </c>
      <c r="X85" s="1" t="str">
        <f>IF(X84="","0-0-0",CONCATENATE(X84,"-",Y84,"-",Z84))</f>
        <v>11-5-1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C00-000000000000}">
      <formula1>$AK$1:$AK$2</formula1>
    </dataValidation>
    <dataValidation type="list" allowBlank="1" showInputMessage="1" showErrorMessage="1" sqref="C2:C83" xr:uid="{00000000-0002-0000-4C00-000001000000}">
      <formula1>$AL$1:$AL$2</formula1>
    </dataValidation>
    <dataValidation type="list" allowBlank="1" showInputMessage="1" showErrorMessage="1" sqref="D2:D83" xr:uid="{00000000-0002-0000-4C00-000002000000}">
      <formula1>$AM$1:$AM$31</formula1>
    </dataValidation>
  </dataValidations>
  <hyperlinks>
    <hyperlink ref="AG1" location="Index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22</v>
      </c>
      <c r="E27" s="1">
        <v>3</v>
      </c>
      <c r="F27" s="1">
        <v>2</v>
      </c>
      <c r="G27" s="1" t="s">
        <v>83</v>
      </c>
      <c r="H27" s="1" t="s">
        <v>83</v>
      </c>
      <c r="I27" s="1">
        <f t="shared" si="2"/>
        <v>15</v>
      </c>
      <c r="J27" s="1">
        <f t="shared" si="3"/>
        <v>8</v>
      </c>
      <c r="K27" s="1">
        <f t="shared" si="4"/>
        <v>0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9</v>
      </c>
      <c r="P27" s="1">
        <f t="shared" si="9"/>
        <v>2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2</v>
      </c>
      <c r="U27" s="1">
        <f t="shared" si="14"/>
        <v>5</v>
      </c>
      <c r="V27" s="1">
        <f t="shared" si="15"/>
        <v>5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4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8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2</v>
      </c>
      <c r="Q84" s="1">
        <f t="shared" si="76"/>
        <v>1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10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79</v>
      </c>
      <c r="F85" s="1">
        <f>SUM(F2:F83)</f>
        <v>70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9-2-1</v>
      </c>
      <c r="R85" s="1" t="str">
        <f>IF(R84="","0-0-0",CONCATENATE(R84,"-",S84,"-",T84))</f>
        <v>6-6-2</v>
      </c>
      <c r="U85" s="1" t="str">
        <f>IF(U84="","0-0-0",CONCATENATE(U84,"-",V84,"-",W84))</f>
        <v>5-5-0</v>
      </c>
      <c r="X85" s="1" t="str">
        <f>IF(X84="","0-0-0",CONCATENATE(X84,"-",Y84,"-",Z84))</f>
        <v>10-6-1</v>
      </c>
      <c r="AA85" s="1" t="str">
        <f>IF(AA84="","0-0",CONCATENATE(AA84,AB84))</f>
        <v>W4</v>
      </c>
      <c r="AD85" s="1" t="str">
        <f>IF(AD84="","0-0-0",CONCATENATE(AD84,"-",AE84,"-",AF84))</f>
        <v>6-4-0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4D00-000000000000}">
      <formula1>$AK$1:$AK$2</formula1>
    </dataValidation>
    <dataValidation type="list" allowBlank="1" showInputMessage="1" showErrorMessage="1" sqref="C2:C83" xr:uid="{00000000-0002-0000-4D00-000001000000}">
      <formula1>$AL$1:$AL$2</formula1>
    </dataValidation>
    <dataValidation type="list" allowBlank="1" showInputMessage="1" showErrorMessage="1" sqref="D2:D83" xr:uid="{00000000-0002-0000-4D00-000002000000}">
      <formula1>$AM$1:$AM$31</formula1>
    </dataValidation>
  </dataValidations>
  <hyperlinks>
    <hyperlink ref="AG1" location="Index!A1" display="Home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x14ac:dyDescent="0.2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x14ac:dyDescent="0.2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 x14ac:dyDescent="0.3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x14ac:dyDescent="0.2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x14ac:dyDescent="0.2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x14ac:dyDescent="0.2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x14ac:dyDescent="0.2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x14ac:dyDescent="0.2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x14ac:dyDescent="0.2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x14ac:dyDescent="0.2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700-000000000000}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3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4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2</v>
      </c>
      <c r="O26" s="1">
        <f t="shared" si="8"/>
        <v>7</v>
      </c>
      <c r="P26" s="1">
        <f t="shared" si="9"/>
        <v>3</v>
      </c>
      <c r="Q26" s="1">
        <f t="shared" si="10"/>
        <v>1</v>
      </c>
      <c r="R26" s="1">
        <f t="shared" si="11"/>
        <v>10</v>
      </c>
      <c r="S26" s="1">
        <f t="shared" si="12"/>
        <v>1</v>
      </c>
      <c r="T26" s="1">
        <f t="shared" si="13"/>
        <v>3</v>
      </c>
      <c r="U26" s="1">
        <f t="shared" si="14"/>
        <v>4</v>
      </c>
      <c r="V26" s="1">
        <f t="shared" si="15"/>
        <v>2</v>
      </c>
      <c r="W26" s="1">
        <f t="shared" si="16"/>
        <v>2</v>
      </c>
      <c r="X26" s="1">
        <f t="shared" si="17"/>
        <v>8</v>
      </c>
      <c r="Y26" s="1">
        <f t="shared" si="18"/>
        <v>3</v>
      </c>
      <c r="Z26" s="1">
        <f t="shared" si="19"/>
        <v>4</v>
      </c>
      <c r="AA26" s="1" t="str">
        <f t="shared" si="0"/>
        <v>W</v>
      </c>
      <c r="AB26" s="1">
        <f t="shared" si="20"/>
        <v>4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31</v>
      </c>
      <c r="E27" s="1">
        <v>5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4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2</v>
      </c>
      <c r="O27" s="1">
        <f t="shared" si="8"/>
        <v>7</v>
      </c>
      <c r="P27" s="1">
        <f t="shared" si="9"/>
        <v>3</v>
      </c>
      <c r="Q27" s="1">
        <f t="shared" si="10"/>
        <v>1</v>
      </c>
      <c r="R27" s="1">
        <f t="shared" si="11"/>
        <v>11</v>
      </c>
      <c r="S27" s="1">
        <f t="shared" si="12"/>
        <v>1</v>
      </c>
      <c r="T27" s="1">
        <f t="shared" si="13"/>
        <v>3</v>
      </c>
      <c r="U27" s="1">
        <f t="shared" si="14"/>
        <v>4</v>
      </c>
      <c r="V27" s="1">
        <f t="shared" si="15"/>
        <v>2</v>
      </c>
      <c r="W27" s="1">
        <f t="shared" si="16"/>
        <v>2</v>
      </c>
      <c r="X27" s="1">
        <f t="shared" si="17"/>
        <v>9</v>
      </c>
      <c r="Y27" s="1">
        <f t="shared" si="18"/>
        <v>3</v>
      </c>
      <c r="Z27" s="1">
        <f t="shared" si="19"/>
        <v>4</v>
      </c>
      <c r="AA27" s="1" t="str">
        <f t="shared" si="0"/>
        <v>W</v>
      </c>
      <c r="AB27" s="1">
        <f t="shared" si="20"/>
        <v>5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18</v>
      </c>
      <c r="J84" s="1">
        <f t="shared" si="75"/>
        <v>4</v>
      </c>
      <c r="K84" s="1">
        <f t="shared" si="75"/>
        <v>3</v>
      </c>
      <c r="L84" s="1">
        <f t="shared" si="75"/>
        <v>4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1</v>
      </c>
      <c r="R84" s="1">
        <f t="shared" si="76"/>
        <v>11</v>
      </c>
      <c r="S84" s="1">
        <f t="shared" si="76"/>
        <v>1</v>
      </c>
      <c r="T84" s="1">
        <f t="shared" si="76"/>
        <v>3</v>
      </c>
      <c r="U84" s="1">
        <f t="shared" si="76"/>
        <v>4</v>
      </c>
      <c r="V84" s="1">
        <f t="shared" si="76"/>
        <v>2</v>
      </c>
      <c r="W84" s="1">
        <f t="shared" si="76"/>
        <v>2</v>
      </c>
      <c r="X84" s="1">
        <f t="shared" si="76"/>
        <v>9</v>
      </c>
      <c r="Y84" s="1">
        <f t="shared" si="76"/>
        <v>3</v>
      </c>
      <c r="Z84" s="1">
        <f t="shared" si="76"/>
        <v>4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85</v>
      </c>
      <c r="F85" s="1">
        <f>SUM(F2:F83)</f>
        <v>61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7-3-1</v>
      </c>
      <c r="R85" s="1" t="str">
        <f>IF(R84="","0-0-0",CONCATENATE(R84,"-",S84,"-",T84))</f>
        <v>11-1-3</v>
      </c>
      <c r="U85" s="1" t="str">
        <f>IF(U84="","0-0-0",CONCATENATE(U84,"-",V84,"-",W84))</f>
        <v>4-2-2</v>
      </c>
      <c r="X85" s="1" t="str">
        <f>IF(X84="","0-0-0",CONCATENATE(X84,"-",Y84,"-",Z84))</f>
        <v>9-3-4</v>
      </c>
      <c r="AA85" s="1" t="str">
        <f>IF(AA84="","0-0",CONCATENATE(AA84,AB84))</f>
        <v>W5</v>
      </c>
      <c r="AD85" s="1" t="str">
        <f>IF(AD84="","0-0-0",CONCATENATE(AD84,"-",AE84,"-",AF84))</f>
        <v>7-2-1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E00-000000000000}">
      <formula1>$AK$1:$AK$2</formula1>
    </dataValidation>
    <dataValidation type="list" allowBlank="1" showInputMessage="1" showErrorMessage="1" sqref="C2:C83" xr:uid="{00000000-0002-0000-4E00-000001000000}">
      <formula1>$AL$1:$AL$2</formula1>
    </dataValidation>
    <dataValidation type="list" allowBlank="1" showInputMessage="1" showErrorMessage="1" sqref="D2:D83" xr:uid="{00000000-0002-0000-4E00-000002000000}">
      <formula1>$AM$1:$AM$31</formula1>
    </dataValidation>
  </dataValidations>
  <hyperlinks>
    <hyperlink ref="AG1" location="Index!A1" display="Home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O86"/>
  <sheetViews>
    <sheetView topLeftCell="N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13</v>
      </c>
      <c r="E26" s="1">
        <v>2</v>
      </c>
      <c r="F26" s="1">
        <v>1</v>
      </c>
      <c r="G26" s="1" t="s">
        <v>84</v>
      </c>
      <c r="H26" s="1" t="s">
        <v>83</v>
      </c>
      <c r="I26" s="1">
        <f t="shared" si="2"/>
        <v>9</v>
      </c>
      <c r="J26" s="1">
        <f t="shared" si="3"/>
        <v>13</v>
      </c>
      <c r="K26" s="1">
        <f t="shared" si="4"/>
        <v>2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6</v>
      </c>
      <c r="P26" s="1">
        <f t="shared" si="9"/>
        <v>5</v>
      </c>
      <c r="Q26" s="1">
        <f t="shared" si="10"/>
        <v>2</v>
      </c>
      <c r="R26" s="1">
        <f t="shared" si="11"/>
        <v>3</v>
      </c>
      <c r="S26" s="1">
        <f t="shared" si="12"/>
        <v>8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9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15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13</v>
      </c>
      <c r="K27" s="1">
        <f t="shared" si="4"/>
        <v>2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7</v>
      </c>
      <c r="P27" s="1">
        <f t="shared" si="9"/>
        <v>5</v>
      </c>
      <c r="Q27" s="1">
        <f t="shared" si="10"/>
        <v>2</v>
      </c>
      <c r="R27" s="1">
        <f t="shared" si="11"/>
        <v>3</v>
      </c>
      <c r="S27" s="1">
        <f t="shared" si="12"/>
        <v>8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9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13</v>
      </c>
      <c r="K84" s="1">
        <f t="shared" si="75"/>
        <v>2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5</v>
      </c>
      <c r="Q84" s="1">
        <f t="shared" si="76"/>
        <v>2</v>
      </c>
      <c r="R84" s="1">
        <f t="shared" si="76"/>
        <v>3</v>
      </c>
      <c r="S84" s="1">
        <f t="shared" si="76"/>
        <v>8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OTL","",LOOKUP(2,1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73</v>
      </c>
      <c r="F85" s="1">
        <f>SUM(F2:F83)</f>
        <v>94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7-5-2</v>
      </c>
      <c r="R85" s="1" t="str">
        <f>IF(R84="","0-0-0",CONCATENATE(R84,"-",S84,"-",T84))</f>
        <v>3-8-1</v>
      </c>
      <c r="U85" s="1" t="str">
        <f>IF(U84="","0-0-0",CONCATENATE(U84,"-",V84,"-",W84))</f>
        <v>3-3-0</v>
      </c>
      <c r="X85" s="1" t="str">
        <f>IF(X84="","0-0-0",CONCATENATE(X84,"-",Y84,"-",Z84))</f>
        <v>7-9-1</v>
      </c>
      <c r="AA85" s="1" t="str">
        <f>IF(AA84="","0-0",CONCATENATE(AA84,AB84))</f>
        <v>W2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4F00-000000000000}">
      <formula1>$AK$1:$AK$2</formula1>
    </dataValidation>
    <dataValidation type="list" allowBlank="1" showInputMessage="1" showErrorMessage="1" sqref="C2:C83" xr:uid="{00000000-0002-0000-4F00-000001000000}">
      <formula1>$AL$1:$AL$2</formula1>
    </dataValidation>
    <dataValidation type="list" allowBlank="1" showInputMessage="1" showErrorMessage="1" sqref="D2:D83" xr:uid="{00000000-0002-0000-4F00-000002000000}">
      <formula1>$AM$1:$AM$31</formula1>
    </dataValidation>
  </dataValidations>
  <hyperlinks>
    <hyperlink ref="AG1" location="Index!A1" display="Home" xr:uid="{00000000-0004-0000-4F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O86"/>
  <sheetViews>
    <sheetView topLeftCell="K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65</v>
      </c>
      <c r="D27" s="1" t="s">
        <v>4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7</v>
      </c>
      <c r="J27" s="1">
        <f t="shared" si="3"/>
        <v>13</v>
      </c>
      <c r="K27" s="1">
        <f t="shared" si="4"/>
        <v>1</v>
      </c>
      <c r="L27" s="1">
        <f t="shared" si="5"/>
        <v>6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5</v>
      </c>
      <c r="Y27" s="1">
        <f t="shared" si="18"/>
        <v>7</v>
      </c>
      <c r="Z27" s="1">
        <f t="shared" si="19"/>
        <v>3</v>
      </c>
      <c r="AA27" s="1" t="str">
        <f t="shared" si="0"/>
        <v>L</v>
      </c>
      <c r="AB27" s="1">
        <f t="shared" si="20"/>
        <v>5</v>
      </c>
      <c r="AC27" s="1" t="str">
        <f t="shared" si="1"/>
        <v>L</v>
      </c>
      <c r="AD27" s="1">
        <f t="shared" si="24"/>
        <v>2</v>
      </c>
      <c r="AE27" s="1">
        <f t="shared" si="25"/>
        <v>4</v>
      </c>
      <c r="AF27" s="1">
        <f t="shared" si="26"/>
        <v>4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16</v>
      </c>
      <c r="E28" s="1">
        <v>0</v>
      </c>
      <c r="F28" s="1">
        <v>3</v>
      </c>
      <c r="G28" s="1" t="s">
        <v>83</v>
      </c>
      <c r="H28" s="1" t="s">
        <v>83</v>
      </c>
      <c r="I28" s="1">
        <f t="shared" si="2"/>
        <v>7</v>
      </c>
      <c r="J28" s="1">
        <f t="shared" si="3"/>
        <v>14</v>
      </c>
      <c r="K28" s="1">
        <f t="shared" si="4"/>
        <v>1</v>
      </c>
      <c r="L28" s="1">
        <f t="shared" si="5"/>
        <v>6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2</v>
      </c>
      <c r="R28" s="1">
        <f t="shared" si="11"/>
        <v>2</v>
      </c>
      <c r="S28" s="1">
        <f t="shared" si="12"/>
        <v>8</v>
      </c>
      <c r="T28" s="1">
        <f t="shared" si="13"/>
        <v>4</v>
      </c>
      <c r="U28" s="1">
        <f t="shared" si="14"/>
        <v>4</v>
      </c>
      <c r="V28" s="1">
        <f t="shared" si="15"/>
        <v>1</v>
      </c>
      <c r="W28" s="1">
        <f t="shared" si="16"/>
        <v>2</v>
      </c>
      <c r="X28" s="1">
        <f t="shared" si="17"/>
        <v>5</v>
      </c>
      <c r="Y28" s="1">
        <f t="shared" si="18"/>
        <v>7</v>
      </c>
      <c r="Z28" s="1">
        <f t="shared" si="19"/>
        <v>3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7</v>
      </c>
      <c r="J84" s="1">
        <f t="shared" si="75"/>
        <v>14</v>
      </c>
      <c r="K84" s="1">
        <f t="shared" si="75"/>
        <v>1</v>
      </c>
      <c r="L84" s="1">
        <f t="shared" si="75"/>
        <v>6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2</v>
      </c>
      <c r="S84" s="1">
        <f t="shared" si="76"/>
        <v>8</v>
      </c>
      <c r="T84" s="1">
        <f t="shared" si="76"/>
        <v>4</v>
      </c>
      <c r="U84" s="1">
        <f t="shared" si="76"/>
        <v>4</v>
      </c>
      <c r="V84" s="1">
        <f t="shared" si="76"/>
        <v>1</v>
      </c>
      <c r="W84" s="1">
        <f t="shared" si="76"/>
        <v>2</v>
      </c>
      <c r="X84" s="1">
        <f t="shared" si="76"/>
        <v>5</v>
      </c>
      <c r="Y84" s="1">
        <f t="shared" si="76"/>
        <v>7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6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60</v>
      </c>
      <c r="F85" s="1">
        <f>SUM(F2:F83)</f>
        <v>85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2-8-4</v>
      </c>
      <c r="U85" s="1" t="str">
        <f>IF(U84="","0-0-0",CONCATENATE(U84,"-",V84,"-",W84))</f>
        <v>4-1-2</v>
      </c>
      <c r="X85" s="1" t="str">
        <f>IF(X84="","0-0-0",CONCATENATE(X84,"-",Y84,"-",Z84))</f>
        <v>5-7-3</v>
      </c>
      <c r="AA85" s="1" t="str">
        <f>IF(AA84="","0-0",CONCATENATE(AA84,AB84))</f>
        <v>L6</v>
      </c>
      <c r="AD85" s="1" t="str">
        <f>IF(AD84="","0-0-0",CONCATENATE(AD84,"-",AE84,"-",AF84))</f>
        <v>2-5-3</v>
      </c>
    </row>
    <row r="86" spans="1:33" x14ac:dyDescent="0.25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000-000000000000}">
      <formula1>$AK$1:$AK$2</formula1>
    </dataValidation>
    <dataValidation type="list" allowBlank="1" showInputMessage="1" showErrorMessage="1" sqref="C2:C83" xr:uid="{00000000-0002-0000-5000-000001000000}">
      <formula1>$AL$1:$AL$2</formula1>
    </dataValidation>
    <dataValidation type="list" allowBlank="1" showInputMessage="1" showErrorMessage="1" sqref="D2:D83" xr:uid="{00000000-0002-0000-5000-000002000000}">
      <formula1>$AM$1:$AM$31</formula1>
    </dataValidation>
  </dataValidations>
  <hyperlinks>
    <hyperlink ref="AG1" location="Index!A1" display="Home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x14ac:dyDescent="0.2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x14ac:dyDescent="0.2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x14ac:dyDescent="0.2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45632</v>
      </c>
      <c r="B30" s="1">
        <v>29</v>
      </c>
      <c r="C30" s="1" t="s">
        <v>66</v>
      </c>
      <c r="D30" s="1" t="s">
        <v>7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1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5</v>
      </c>
      <c r="Q30" s="1">
        <f t="shared" si="10"/>
        <v>2</v>
      </c>
      <c r="R30" s="1">
        <f t="shared" si="11"/>
        <v>11</v>
      </c>
      <c r="S30" s="1">
        <f t="shared" si="12"/>
        <v>4</v>
      </c>
      <c r="T30" s="1">
        <f t="shared" si="13"/>
        <v>0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12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18</v>
      </c>
      <c r="J84" s="1">
        <f t="shared" si="75"/>
        <v>9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5</v>
      </c>
      <c r="Q84" s="1">
        <f t="shared" si="76"/>
        <v>2</v>
      </c>
      <c r="R84" s="1">
        <f t="shared" si="76"/>
        <v>11</v>
      </c>
      <c r="S84" s="1">
        <f t="shared" si="76"/>
        <v>4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12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102</v>
      </c>
      <c r="F85" s="1">
        <f>SUM(F2:F83)</f>
        <v>78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7-5-2</v>
      </c>
      <c r="R85" s="1" t="str">
        <f>IF(R84="","0-0-0",CONCATENATE(R84,"-",S84,"-",T84))</f>
        <v>11-4-0</v>
      </c>
      <c r="U85" s="1" t="str">
        <f>IF(U84="","0-0-0",CONCATENATE(U84,"-",V84,"-",W84))</f>
        <v>5-2-2</v>
      </c>
      <c r="X85" s="1" t="str">
        <f>IF(X84="","0-0-0",CONCATENATE(X84,"-",Y84,"-",Z84))</f>
        <v>12-6-2</v>
      </c>
      <c r="AA85" s="1" t="str">
        <f>IF(AA84="","0-0",CONCATENATE(AA84,AB84))</f>
        <v>W2</v>
      </c>
      <c r="AD85" s="1" t="str">
        <f>IF(AD84="","0-0-0",CONCATENATE(AD84,"-",AE84,"-",AF84))</f>
        <v>7-3-0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100-000000000000}">
      <formula1>$AK$1:$AK$2</formula1>
    </dataValidation>
    <dataValidation type="list" allowBlank="1" showInputMessage="1" showErrorMessage="1" sqref="C2:C83" xr:uid="{00000000-0002-0000-5100-000001000000}">
      <formula1>$AL$1:$AL$2</formula1>
    </dataValidation>
    <dataValidation type="list" allowBlank="1" showInputMessage="1" showErrorMessage="1" sqref="D2:D83" xr:uid="{00000000-0002-0000-5100-000002000000}">
      <formula1>$AM$1:$AM$31</formula1>
    </dataValidation>
  </dataValidations>
  <hyperlinks>
    <hyperlink ref="AG1" location="Index!A1" display="Home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O86"/>
  <sheetViews>
    <sheetView topLeftCell="N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16</v>
      </c>
      <c r="E27" s="1">
        <v>1</v>
      </c>
      <c r="F27" s="1">
        <v>2</v>
      </c>
      <c r="G27" s="1" t="s">
        <v>84</v>
      </c>
      <c r="H27" s="1" t="s">
        <v>83</v>
      </c>
      <c r="I27" s="1">
        <f t="shared" si="2"/>
        <v>9</v>
      </c>
      <c r="J27" s="1">
        <f t="shared" si="3"/>
        <v>10</v>
      </c>
      <c r="K27" s="1">
        <f t="shared" si="4"/>
        <v>3</v>
      </c>
      <c r="L27" s="1">
        <f t="shared" si="5"/>
        <v>7</v>
      </c>
      <c r="M27" s="1">
        <f t="shared" si="6"/>
        <v>2</v>
      </c>
      <c r="N27" s="1">
        <f t="shared" si="7"/>
        <v>1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5</v>
      </c>
      <c r="U27" s="1">
        <f t="shared" si="14"/>
        <v>2</v>
      </c>
      <c r="V27" s="1">
        <f t="shared" si="15"/>
        <v>1</v>
      </c>
      <c r="W27" s="1">
        <f t="shared" si="16"/>
        <v>2</v>
      </c>
      <c r="X27" s="1">
        <f t="shared" si="17"/>
        <v>6</v>
      </c>
      <c r="Y27" s="1">
        <f t="shared" si="18"/>
        <v>6</v>
      </c>
      <c r="Z27" s="1">
        <f t="shared" si="19"/>
        <v>3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7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11</v>
      </c>
      <c r="K28" s="1">
        <f t="shared" si="4"/>
        <v>3</v>
      </c>
      <c r="L28" s="1">
        <f t="shared" si="5"/>
        <v>7</v>
      </c>
      <c r="M28" s="1">
        <f t="shared" si="6"/>
        <v>2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5</v>
      </c>
      <c r="U28" s="1">
        <f t="shared" si="14"/>
        <v>2</v>
      </c>
      <c r="V28" s="1">
        <f t="shared" si="15"/>
        <v>1</v>
      </c>
      <c r="W28" s="1">
        <f t="shared" si="16"/>
        <v>2</v>
      </c>
      <c r="X28" s="1">
        <f t="shared" si="17"/>
        <v>6</v>
      </c>
      <c r="Y28" s="1">
        <f t="shared" si="18"/>
        <v>6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9</v>
      </c>
      <c r="J84" s="1">
        <f t="shared" si="75"/>
        <v>11</v>
      </c>
      <c r="K84" s="1">
        <f t="shared" si="75"/>
        <v>3</v>
      </c>
      <c r="L84" s="1">
        <f t="shared" si="75"/>
        <v>7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6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5</v>
      </c>
      <c r="U84" s="1">
        <f t="shared" si="76"/>
        <v>2</v>
      </c>
      <c r="V84" s="1">
        <f t="shared" si="76"/>
        <v>1</v>
      </c>
      <c r="W84" s="1">
        <f t="shared" si="76"/>
        <v>2</v>
      </c>
      <c r="X84" s="1">
        <f t="shared" si="76"/>
        <v>6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69</v>
      </c>
      <c r="F85" s="1">
        <f>SUM(F2:F83)</f>
        <v>82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4-6-2</v>
      </c>
      <c r="R85" s="1" t="str">
        <f>IF(R84="","0-0-0",CONCATENATE(R84,"-",S84,"-",T84))</f>
        <v>5-5-5</v>
      </c>
      <c r="U85" s="1" t="str">
        <f>IF(U84="","0-0-0",CONCATENATE(U84,"-",V84,"-",W84))</f>
        <v>2-1-2</v>
      </c>
      <c r="X85" s="1" t="str">
        <f>IF(X84="","0-0-0",CONCATENATE(X84,"-",Y84,"-",Z84))</f>
        <v>6-6-3</v>
      </c>
      <c r="AA85" s="1" t="str">
        <f>IF(AA84="","0-0",CONCATENATE(AA84,AB84))</f>
        <v>L2</v>
      </c>
      <c r="AD85" s="1" t="str">
        <f>IF(AD84="","0-0-0",CONCATENATE(AD84,"-",AE84,"-",AF84))</f>
        <v>2-5-3</v>
      </c>
    </row>
    <row r="86" spans="1:33" x14ac:dyDescent="0.25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200-000000000000}">
      <formula1>$AK$1:$AK$2</formula1>
    </dataValidation>
    <dataValidation type="list" allowBlank="1" showInputMessage="1" showErrorMessage="1" sqref="C2:C83" xr:uid="{00000000-0002-0000-5200-000001000000}">
      <formula1>$AL$1:$AL$2</formula1>
    </dataValidation>
    <dataValidation type="list" allowBlank="1" showInputMessage="1" showErrorMessage="1" sqref="D2:D83" xr:uid="{00000000-0002-0000-5200-000002000000}">
      <formula1>$AM$1:$AM$31</formula1>
    </dataValidation>
  </dataValidations>
  <hyperlinks>
    <hyperlink ref="AG1" location="Index!A1" display="Home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9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10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7</v>
      </c>
      <c r="S26" s="1">
        <f t="shared" si="12"/>
        <v>5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6</v>
      </c>
      <c r="Z26" s="1">
        <f t="shared" si="19"/>
        <v>0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5</v>
      </c>
      <c r="Q84" s="1">
        <f t="shared" si="76"/>
        <v>1</v>
      </c>
      <c r="R84" s="1">
        <f t="shared" si="76"/>
        <v>7</v>
      </c>
      <c r="S84" s="1">
        <f t="shared" si="76"/>
        <v>5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10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80</v>
      </c>
      <c r="F85" s="1">
        <f>SUM(F2:F83)</f>
        <v>72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7-5-1</v>
      </c>
      <c r="R85" s="1" t="str">
        <f>IF(R84="","0-0-0",CONCATENATE(R84,"-",S84,"-",T84))</f>
        <v>7-5-0</v>
      </c>
      <c r="U85" s="1" t="str">
        <f>IF(U84="","0-0-0",CONCATENATE(U84,"-",V84,"-",W84))</f>
        <v>3-4-0</v>
      </c>
      <c r="X85" s="1" t="str">
        <f>IF(X84="","0-0-0",CONCATENATE(X84,"-",Y84,"-",Z84))</f>
        <v>10-6-0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 x14ac:dyDescent="0.25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300-000000000000}">
      <formula1>$AK$1:$AK$2</formula1>
    </dataValidation>
    <dataValidation type="list" allowBlank="1" showInputMessage="1" showErrorMessage="1" sqref="C2:C83" xr:uid="{00000000-0002-0000-5300-000001000000}">
      <formula1>$AL$1:$AL$2</formula1>
    </dataValidation>
    <dataValidation type="list" allowBlank="1" showInputMessage="1" showErrorMessage="1" sqref="D2:D83" xr:uid="{00000000-0002-0000-5300-000002000000}">
      <formula1>$AM$1:$AM$31</formula1>
    </dataValidation>
  </dataValidations>
  <hyperlinks>
    <hyperlink ref="AG1" location="Index!A1" display="Home" xr:uid="{00000000-0004-0000-53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x14ac:dyDescent="0.2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66</v>
      </c>
      <c r="D26" s="1" t="s">
        <v>21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1</v>
      </c>
      <c r="U26" s="1">
        <f t="shared" si="14"/>
        <v>5</v>
      </c>
      <c r="V26" s="1">
        <f t="shared" si="15"/>
        <v>2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5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5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77</v>
      </c>
      <c r="F85" s="1">
        <f>SUM(F2:F83)</f>
        <v>81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7-5-1</v>
      </c>
      <c r="R85" s="1" t="str">
        <f>IF(R84="","0-0-0",CONCATENATE(R84,"-",S84,"-",T84))</f>
        <v>4-7-1</v>
      </c>
      <c r="U85" s="1" t="str">
        <f>IF(U84="","0-0-0",CONCATENATE(U84,"-",V84,"-",W84))</f>
        <v>5-2-0</v>
      </c>
      <c r="X85" s="1" t="str">
        <f>IF(X84="","0-0-0",CONCATENATE(X84,"-",Y84,"-",Z84))</f>
        <v>5-6-1</v>
      </c>
      <c r="AA85" s="1" t="str">
        <f>IF(AA84="","0-0",CONCATENATE(AA84,AB84))</f>
        <v>W1</v>
      </c>
      <c r="AD85" s="1" t="str">
        <f>IF(AD84="","0-0-0",CONCATENATE(AD84,"-",AE84,"-",AF84))</f>
        <v>3-5-2</v>
      </c>
    </row>
    <row r="86" spans="1:33" x14ac:dyDescent="0.25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400-000000000000}">
      <formula1>$AK$1:$AK$2</formula1>
    </dataValidation>
    <dataValidation type="list" allowBlank="1" showInputMessage="1" showErrorMessage="1" sqref="C2:C83" xr:uid="{00000000-0002-0000-5400-000001000000}">
      <formula1>$AL$1:$AL$2</formula1>
    </dataValidation>
    <dataValidation type="list" allowBlank="1" showInputMessage="1" showErrorMessage="1" sqref="D2:D83" xr:uid="{00000000-0002-0000-5400-000002000000}">
      <formula1>$AM$1:$AM$31</formula1>
    </dataValidation>
  </dataValidations>
  <hyperlinks>
    <hyperlink ref="AG1" location="Index!A1" display="Home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19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7</v>
      </c>
      <c r="L27" s="1">
        <f t="shared" si="5"/>
        <v>3</v>
      </c>
      <c r="M27" s="1">
        <f t="shared" si="6"/>
        <v>3</v>
      </c>
      <c r="N27" s="1">
        <f t="shared" si="7"/>
        <v>2</v>
      </c>
      <c r="O27" s="1">
        <f t="shared" si="8"/>
        <v>6</v>
      </c>
      <c r="P27" s="1">
        <f t="shared" si="9"/>
        <v>7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5</v>
      </c>
      <c r="Y27" s="1">
        <f t="shared" si="18"/>
        <v>7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11</v>
      </c>
      <c r="K84" s="1">
        <f t="shared" si="75"/>
        <v>7</v>
      </c>
      <c r="L84" s="1">
        <f t="shared" si="75"/>
        <v>3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1</v>
      </c>
      <c r="R84" s="1">
        <f t="shared" si="76"/>
        <v>6</v>
      </c>
      <c r="S84" s="1">
        <f t="shared" si="76"/>
        <v>4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5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78</v>
      </c>
      <c r="F85" s="1">
        <f>SUM(F2:F83)</f>
        <v>90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6-7-1</v>
      </c>
      <c r="R85" s="1" t="str">
        <f>IF(R84="","0-0-0",CONCATENATE(R84,"-",S84,"-",T84))</f>
        <v>6-4-2</v>
      </c>
      <c r="U85" s="1" t="str">
        <f>IF(U84="","0-0-0",CONCATENATE(U84,"-",V84,"-",W84))</f>
        <v>1-4-0</v>
      </c>
      <c r="X85" s="1" t="str">
        <f>IF(X84="","0-0-0",CONCATENATE(X84,"-",Y84,"-",Z84))</f>
        <v>5-7-1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500-000000000000}">
      <formula1>$AK$1:$AK$2</formula1>
    </dataValidation>
    <dataValidation type="list" allowBlank="1" showInputMessage="1" showErrorMessage="1" sqref="C2:C83" xr:uid="{00000000-0002-0000-5500-000001000000}">
      <formula1>$AL$1:$AL$2</formula1>
    </dataValidation>
    <dataValidation type="list" allowBlank="1" showInputMessage="1" showErrorMessage="1" sqref="D2:D83" xr:uid="{00000000-0002-0000-5500-000002000000}">
      <formula1>$AM$1:$AM$31</formula1>
    </dataValidation>
  </dataValidations>
  <hyperlinks>
    <hyperlink ref="AG1" location="Index!A1" display="Home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x14ac:dyDescent="0.2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19</v>
      </c>
      <c r="E28" s="1">
        <v>5</v>
      </c>
      <c r="F28" s="1">
        <v>4</v>
      </c>
      <c r="G28" s="1" t="s">
        <v>84</v>
      </c>
      <c r="H28" s="1" t="s">
        <v>83</v>
      </c>
      <c r="I28" s="1">
        <f t="shared" si="2"/>
        <v>11</v>
      </c>
      <c r="J28" s="1">
        <f t="shared" si="3"/>
        <v>12</v>
      </c>
      <c r="K28" s="1">
        <f t="shared" si="4"/>
        <v>4</v>
      </c>
      <c r="L28" s="1">
        <f t="shared" si="5"/>
        <v>4</v>
      </c>
      <c r="M28" s="1">
        <f t="shared" si="6"/>
        <v>1</v>
      </c>
      <c r="N28" s="1">
        <f t="shared" si="7"/>
        <v>2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4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7</v>
      </c>
      <c r="Y28" s="1">
        <f t="shared" si="18"/>
        <v>5</v>
      </c>
      <c r="Z28" s="1">
        <f t="shared" si="19"/>
        <v>3</v>
      </c>
      <c r="AA28" s="1" t="str">
        <f t="shared" si="0"/>
        <v>W</v>
      </c>
      <c r="AB28" s="1">
        <f t="shared" si="20"/>
        <v>4</v>
      </c>
      <c r="AC28" s="1" t="str">
        <f t="shared" si="1"/>
        <v>W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12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11</v>
      </c>
      <c r="J29" s="1">
        <f t="shared" si="3"/>
        <v>13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6</v>
      </c>
      <c r="Q29" s="1">
        <f t="shared" si="10"/>
        <v>2</v>
      </c>
      <c r="R29" s="1">
        <f t="shared" si="11"/>
        <v>4</v>
      </c>
      <c r="S29" s="1">
        <f t="shared" si="12"/>
        <v>7</v>
      </c>
      <c r="T29" s="1">
        <f t="shared" si="13"/>
        <v>2</v>
      </c>
      <c r="U29" s="1">
        <f t="shared" si="14"/>
        <v>1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13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2</v>
      </c>
      <c r="R84" s="1">
        <f t="shared" si="76"/>
        <v>4</v>
      </c>
      <c r="S84" s="1">
        <f t="shared" si="76"/>
        <v>7</v>
      </c>
      <c r="T84" s="1">
        <f t="shared" si="76"/>
        <v>2</v>
      </c>
      <c r="U84" s="1">
        <f t="shared" si="76"/>
        <v>1</v>
      </c>
      <c r="V84" s="1">
        <f t="shared" si="76"/>
        <v>5</v>
      </c>
      <c r="W84" s="1">
        <f t="shared" si="76"/>
        <v>1</v>
      </c>
      <c r="X84" s="1">
        <f t="shared" si="76"/>
        <v>7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79</v>
      </c>
      <c r="F85" s="1">
        <f>SUM(F2:F83)</f>
        <v>108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7-6-2</v>
      </c>
      <c r="R85" s="1" t="str">
        <f>IF(R84="","0-0-0",CONCATENATE(R84,"-",S84,"-",T84))</f>
        <v>4-7-2</v>
      </c>
      <c r="U85" s="1" t="str">
        <f>IF(U84="","0-0-0",CONCATENATE(U84,"-",V84,"-",W84))</f>
        <v>1-5-1</v>
      </c>
      <c r="X85" s="1" t="str">
        <f>IF(X84="","0-0-0",CONCATENATE(X84,"-",Y84,"-",Z84))</f>
        <v>7-6-3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600-000000000000}">
      <formula1>$AK$1:$AK$2</formula1>
    </dataValidation>
    <dataValidation type="list" allowBlank="1" showInputMessage="1" showErrorMessage="1" sqref="C2:C83" xr:uid="{00000000-0002-0000-5600-000001000000}">
      <formula1>$AL$1:$AL$2</formula1>
    </dataValidation>
    <dataValidation type="list" allowBlank="1" showInputMessage="1" showErrorMessage="1" sqref="D2:D83" xr:uid="{00000000-0002-0000-5600-000002000000}">
      <formula1>$AM$1:$AM$31</formula1>
    </dataValidation>
  </dataValidations>
  <hyperlinks>
    <hyperlink ref="AG1" location="Index!A1" display="Home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x14ac:dyDescent="0.2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45629</v>
      </c>
      <c r="B29" s="1">
        <v>28</v>
      </c>
      <c r="C29" s="1" t="s">
        <v>65</v>
      </c>
      <c r="D29" s="1" t="s">
        <v>1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10</v>
      </c>
      <c r="J29" s="1">
        <f t="shared" si="3"/>
        <v>13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4</v>
      </c>
      <c r="O29" s="1">
        <f t="shared" si="8"/>
        <v>6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4</v>
      </c>
      <c r="U29" s="1">
        <f t="shared" si="14"/>
        <v>4</v>
      </c>
      <c r="V29" s="1">
        <f t="shared" si="15"/>
        <v>5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3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45631</v>
      </c>
      <c r="B30" s="1">
        <v>29</v>
      </c>
      <c r="C30" s="1" t="s">
        <v>65</v>
      </c>
      <c r="D30" s="1" t="s">
        <v>5</v>
      </c>
      <c r="E30" s="1">
        <v>1</v>
      </c>
      <c r="F30" s="1">
        <v>8</v>
      </c>
      <c r="G30" s="1" t="s">
        <v>83</v>
      </c>
      <c r="H30" s="1" t="s">
        <v>83</v>
      </c>
      <c r="I30" s="1">
        <f t="shared" si="2"/>
        <v>10</v>
      </c>
      <c r="J30" s="1">
        <f t="shared" si="3"/>
        <v>14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4</v>
      </c>
      <c r="O30" s="1">
        <f t="shared" si="8"/>
        <v>6</v>
      </c>
      <c r="P30" s="1">
        <f t="shared" si="9"/>
        <v>6</v>
      </c>
      <c r="Q30" s="1">
        <f t="shared" si="10"/>
        <v>1</v>
      </c>
      <c r="R30" s="1">
        <f t="shared" si="11"/>
        <v>4</v>
      </c>
      <c r="S30" s="1">
        <f t="shared" si="12"/>
        <v>8</v>
      </c>
      <c r="T30" s="1">
        <f t="shared" si="13"/>
        <v>4</v>
      </c>
      <c r="U30" s="1">
        <f t="shared" si="14"/>
        <v>4</v>
      </c>
      <c r="V30" s="1">
        <f t="shared" si="15"/>
        <v>5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4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14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4</v>
      </c>
      <c r="S84" s="1">
        <f t="shared" si="76"/>
        <v>8</v>
      </c>
      <c r="T84" s="1">
        <f t="shared" si="76"/>
        <v>4</v>
      </c>
      <c r="U84" s="1">
        <f t="shared" si="76"/>
        <v>4</v>
      </c>
      <c r="V84" s="1">
        <f t="shared" si="76"/>
        <v>5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81</v>
      </c>
      <c r="F85" s="1">
        <f>SUM(F2:F83)</f>
        <v>105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4-8-4</v>
      </c>
      <c r="U85" s="1" t="str">
        <f>IF(U84="","0-0-0",CONCATENATE(U84,"-",V84,"-",W84))</f>
        <v>4-5-0</v>
      </c>
      <c r="X85" s="1" t="str">
        <f>IF(X84="","0-0-0",CONCATENATE(X84,"-",Y84,"-",Z84))</f>
        <v>6-10-3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700-000000000000}">
      <formula1>$AK$1:$AK$2</formula1>
    </dataValidation>
    <dataValidation type="list" allowBlank="1" showInputMessage="1" showErrorMessage="1" sqref="C2:C83" xr:uid="{00000000-0002-0000-5700-000001000000}">
      <formula1>$AL$1:$AL$2</formula1>
    </dataValidation>
    <dataValidation type="list" allowBlank="1" showInputMessage="1" showErrorMessage="1" sqref="D2:D83" xr:uid="{00000000-0002-0000-5700-000002000000}">
      <formula1>$AM$1:$AM$31</formula1>
    </dataValidation>
  </dataValidations>
  <hyperlinks>
    <hyperlink ref="AG1" location="Index!A1" display="Home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x14ac:dyDescent="0.2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 x14ac:dyDescent="0.3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x14ac:dyDescent="0.2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x14ac:dyDescent="0.2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x14ac:dyDescent="0.2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x14ac:dyDescent="0.2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x14ac:dyDescent="0.2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x14ac:dyDescent="0.2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x14ac:dyDescent="0.2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x14ac:dyDescent="0.2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x14ac:dyDescent="0.2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x14ac:dyDescent="0.2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800-000000000000}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26</v>
      </c>
      <c r="E27" s="1">
        <v>4</v>
      </c>
      <c r="F27" s="1">
        <v>2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13</v>
      </c>
      <c r="K27" s="1">
        <f t="shared" si="4"/>
        <v>3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5</v>
      </c>
      <c r="S27" s="1">
        <f t="shared" si="12"/>
        <v>7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7</v>
      </c>
      <c r="Y27" s="1">
        <f t="shared" si="18"/>
        <v>8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13</v>
      </c>
      <c r="E28" s="1">
        <v>5</v>
      </c>
      <c r="F28" s="1">
        <v>2</v>
      </c>
      <c r="G28" s="1" t="s">
        <v>83</v>
      </c>
      <c r="H28" s="1" t="s">
        <v>83</v>
      </c>
      <c r="I28" s="1">
        <f t="shared" si="2"/>
        <v>13</v>
      </c>
      <c r="J28" s="1">
        <f t="shared" si="3"/>
        <v>13</v>
      </c>
      <c r="K28" s="1">
        <f t="shared" si="4"/>
        <v>3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7</v>
      </c>
      <c r="Y28" s="1">
        <f t="shared" si="18"/>
        <v>8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14</v>
      </c>
      <c r="K29" s="1">
        <f t="shared" si="4"/>
        <v>3</v>
      </c>
      <c r="L29" s="1">
        <f t="shared" si="5"/>
        <v>1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6</v>
      </c>
      <c r="Q29" s="1">
        <f t="shared" si="10"/>
        <v>1</v>
      </c>
      <c r="R29" s="1">
        <f t="shared" si="11"/>
        <v>6</v>
      </c>
      <c r="S29" s="1">
        <f t="shared" si="12"/>
        <v>8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7</v>
      </c>
      <c r="Y29" s="1">
        <f t="shared" si="18"/>
        <v>8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4</v>
      </c>
      <c r="AE29" s="1">
        <f t="shared" si="25"/>
        <v>6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14</v>
      </c>
      <c r="K84" s="1">
        <f t="shared" si="75"/>
        <v>3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1</v>
      </c>
      <c r="R84" s="1">
        <f t="shared" si="76"/>
        <v>6</v>
      </c>
      <c r="S84" s="1">
        <f t="shared" si="76"/>
        <v>8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82</v>
      </c>
      <c r="F85" s="1">
        <f>SUM(F2:F83)</f>
        <v>83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7-6-1</v>
      </c>
      <c r="R85" s="1" t="str">
        <f>IF(R84="","0-0-0",CONCATENATE(R84,"-",S84,"-",T84))</f>
        <v>6-8-0</v>
      </c>
      <c r="U85" s="1" t="str">
        <f>IF(U84="","0-0-0",CONCATENATE(U84,"-",V84,"-",W84))</f>
        <v>3-4-0</v>
      </c>
      <c r="X85" s="1" t="str">
        <f>IF(X84="","0-0-0",CONCATENATE(X84,"-",Y84,"-",Z84))</f>
        <v>7-8-1</v>
      </c>
      <c r="AA85" s="1" t="str">
        <f>IF(AA84="","0-0",CONCATENATE(AA84,AB84))</f>
        <v>L1</v>
      </c>
      <c r="AD85" s="1" t="str">
        <f>IF(AD84="","0-0-0",CONCATENATE(AD84,"-",AE84,"-",AF84))</f>
        <v>4-6-0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800-000000000000}">
      <formula1>$AK$1:$AK$2</formula1>
    </dataValidation>
    <dataValidation type="list" allowBlank="1" showInputMessage="1" showErrorMessage="1" sqref="C2:C83" xr:uid="{00000000-0002-0000-5800-000001000000}">
      <formula1>$AL$1:$AL$2</formula1>
    </dataValidation>
    <dataValidation type="list" allowBlank="1" showInputMessage="1" showErrorMessage="1" sqref="D2:D83" xr:uid="{00000000-0002-0000-5800-000002000000}">
      <formula1>$AM$1:$AM$31</formula1>
    </dataValidation>
  </dataValidations>
  <hyperlinks>
    <hyperlink ref="AG1" location="Index!A1" display="Home" xr:uid="{00000000-0004-0000-58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O86"/>
  <sheetViews>
    <sheetView topLeftCell="O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0</v>
      </c>
      <c r="E27" s="1">
        <v>4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4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6</v>
      </c>
      <c r="T27" s="1">
        <f t="shared" si="13"/>
        <v>1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5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3</v>
      </c>
      <c r="AF27" s="1">
        <f t="shared" si="26"/>
        <v>2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27</v>
      </c>
      <c r="E28" s="1">
        <v>4</v>
      </c>
      <c r="F28" s="1">
        <v>3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12</v>
      </c>
      <c r="K28" s="1">
        <f t="shared" si="4"/>
        <v>5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6</v>
      </c>
      <c r="T28" s="1">
        <f t="shared" si="13"/>
        <v>1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12</v>
      </c>
      <c r="K84" s="1">
        <f t="shared" si="75"/>
        <v>5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1</v>
      </c>
      <c r="R84" s="1">
        <f t="shared" si="76"/>
        <v>8</v>
      </c>
      <c r="S84" s="1">
        <f t="shared" si="76"/>
        <v>6</v>
      </c>
      <c r="T84" s="1">
        <f t="shared" si="76"/>
        <v>1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5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71</v>
      </c>
      <c r="F85" s="1">
        <f>SUM(F2:F83)</f>
        <v>83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5-6-1</v>
      </c>
      <c r="R85" s="1" t="str">
        <f>IF(R84="","0-0-0",CONCATENATE(R84,"-",S84,"-",T84))</f>
        <v>8-6-1</v>
      </c>
      <c r="U85" s="1" t="str">
        <f>IF(U84="","0-0-0",CONCATENATE(U84,"-",V84,"-",W84))</f>
        <v>1-4-0</v>
      </c>
      <c r="X85" s="1" t="str">
        <f>IF(X84="","0-0-0",CONCATENATE(X84,"-",Y84,"-",Z84))</f>
        <v>5-5-0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900-000000000000}">
      <formula1>$AK$1:$AK$2</formula1>
    </dataValidation>
    <dataValidation type="list" allowBlank="1" showInputMessage="1" showErrorMessage="1" sqref="C2:C83" xr:uid="{00000000-0002-0000-5900-000001000000}">
      <formula1>$AL$1:$AL$2</formula1>
    </dataValidation>
    <dataValidation type="list" allowBlank="1" showInputMessage="1" showErrorMessage="1" sqref="D2:D83" xr:uid="{00000000-0002-0000-5900-000002000000}">
      <formula1>$AM$1:$AM$31</formula1>
    </dataValidation>
  </dataValidations>
  <hyperlinks>
    <hyperlink ref="AG1" location="Index!A1" display="Home" xr:uid="{00000000-0004-0000-59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O86"/>
  <sheetViews>
    <sheetView topLeftCell="V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x14ac:dyDescent="0.25">
      <c r="A25" s="42">
        <v>45631</v>
      </c>
      <c r="B25" s="1">
        <v>24</v>
      </c>
      <c r="C25" s="1" t="s">
        <v>66</v>
      </c>
      <c r="D25" s="1" t="s">
        <v>8</v>
      </c>
      <c r="E25" s="1">
        <v>8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3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0</v>
      </c>
      <c r="V25" s="1">
        <f t="shared" si="15"/>
        <v>3</v>
      </c>
      <c r="W25" s="1">
        <f t="shared" si="16"/>
        <v>0</v>
      </c>
      <c r="X25" s="1">
        <f t="shared" si="17"/>
        <v>5</v>
      </c>
      <c r="Y25" s="1">
        <f t="shared" si="18"/>
        <v>4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40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9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94</v>
      </c>
      <c r="F85" s="1">
        <f>SUM(F2:F83)</f>
        <v>74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5-5-1</v>
      </c>
      <c r="U85" s="1" t="str">
        <f>IF(U84="","0-0-0",CONCATENATE(U84,"-",V84,"-",W84))</f>
        <v>0-3-0</v>
      </c>
      <c r="X85" s="1" t="str">
        <f>IF(X84="","0-0-0",CONCATENATE(X84,"-",Y84,"-",Z84))</f>
        <v>5-4-2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81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A00-000000000000}">
      <formula1>$AK$1:$AK$2</formula1>
    </dataValidation>
    <dataValidation type="list" allowBlank="1" showInputMessage="1" showErrorMessage="1" sqref="C2:C83" xr:uid="{00000000-0002-0000-5A00-000001000000}">
      <formula1>$AL$1:$AL$2</formula1>
    </dataValidation>
    <dataValidation type="list" allowBlank="1" showInputMessage="1" showErrorMessage="1" sqref="D2:D83" xr:uid="{00000000-0002-0000-5A00-000002000000}">
      <formula1>$AM$1:$AM$31</formula1>
    </dataValidation>
  </dataValidations>
  <hyperlinks>
    <hyperlink ref="AG1" location="Index!A1" display="Home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x14ac:dyDescent="0.25">
      <c r="A26" s="42">
        <v>45630</v>
      </c>
      <c r="B26" s="1">
        <v>25</v>
      </c>
      <c r="C26" s="1" t="s">
        <v>66</v>
      </c>
      <c r="D26" s="1" t="s">
        <v>15</v>
      </c>
      <c r="E26" s="1">
        <v>3</v>
      </c>
      <c r="F26" s="1">
        <v>2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7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12</v>
      </c>
      <c r="P26" s="1">
        <f t="shared" si="9"/>
        <v>3</v>
      </c>
      <c r="Q26" s="1">
        <f t="shared" si="10"/>
        <v>0</v>
      </c>
      <c r="R26" s="1">
        <f t="shared" si="11"/>
        <v>4</v>
      </c>
      <c r="S26" s="1">
        <f t="shared" si="12"/>
        <v>4</v>
      </c>
      <c r="T26" s="1">
        <f t="shared" si="13"/>
        <v>2</v>
      </c>
      <c r="U26" s="1">
        <f t="shared" si="14"/>
        <v>5</v>
      </c>
      <c r="V26" s="1">
        <f t="shared" si="15"/>
        <v>3</v>
      </c>
      <c r="W26" s="1">
        <f t="shared" si="16"/>
        <v>1</v>
      </c>
      <c r="X26" s="1">
        <f t="shared" si="17"/>
        <v>8</v>
      </c>
      <c r="Y26" s="1">
        <f t="shared" si="18"/>
        <v>5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8</v>
      </c>
      <c r="AE26" s="1">
        <f t="shared" si="25"/>
        <v>2</v>
      </c>
      <c r="AF26" s="1">
        <f t="shared" si="26"/>
        <v>0</v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66</v>
      </c>
      <c r="D27" s="1" t="s">
        <v>1</v>
      </c>
      <c r="E27" s="1">
        <v>1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12</v>
      </c>
      <c r="P27" s="1">
        <f t="shared" si="9"/>
        <v>4</v>
      </c>
      <c r="Q27" s="1">
        <f t="shared" si="10"/>
        <v>0</v>
      </c>
      <c r="R27" s="1">
        <f t="shared" si="11"/>
        <v>4</v>
      </c>
      <c r="S27" s="1">
        <f t="shared" si="12"/>
        <v>4</v>
      </c>
      <c r="T27" s="1">
        <f t="shared" si="13"/>
        <v>2</v>
      </c>
      <c r="U27" s="1">
        <f t="shared" si="14"/>
        <v>5</v>
      </c>
      <c r="V27" s="1">
        <f t="shared" si="15"/>
        <v>3</v>
      </c>
      <c r="W27" s="1">
        <f t="shared" si="16"/>
        <v>1</v>
      </c>
      <c r="X27" s="1">
        <f t="shared" si="17"/>
        <v>8</v>
      </c>
      <c r="Y27" s="1">
        <f t="shared" si="18"/>
        <v>6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16</v>
      </c>
      <c r="J84" s="1">
        <f t="shared" si="75"/>
        <v>8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12</v>
      </c>
      <c r="P84" s="1">
        <f t="shared" si="76"/>
        <v>4</v>
      </c>
      <c r="Q84" s="1">
        <f t="shared" si="76"/>
        <v>0</v>
      </c>
      <c r="R84" s="1">
        <f t="shared" si="76"/>
        <v>4</v>
      </c>
      <c r="S84" s="1">
        <f t="shared" si="76"/>
        <v>4</v>
      </c>
      <c r="T84" s="1">
        <f t="shared" si="76"/>
        <v>2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8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78</v>
      </c>
      <c r="F85" s="1">
        <f>SUM(F2:F83)</f>
        <v>66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12-4-0</v>
      </c>
      <c r="R85" s="1" t="str">
        <f>IF(R84="","0-0-0",CONCATENATE(R84,"-",S84,"-",T84))</f>
        <v>4-4-2</v>
      </c>
      <c r="U85" s="1" t="str">
        <f>IF(U84="","0-0-0",CONCATENATE(U84,"-",V84,"-",W84))</f>
        <v>5-3-1</v>
      </c>
      <c r="X85" s="1" t="str">
        <f>IF(X84="","0-0-0",CONCATENATE(X84,"-",Y84,"-",Z84))</f>
        <v>8-6-1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B00-000000000000}">
      <formula1>$AK$1:$AK$2</formula1>
    </dataValidation>
    <dataValidation type="list" allowBlank="1" showInputMessage="1" showErrorMessage="1" sqref="C2:C83" xr:uid="{00000000-0002-0000-5B00-000001000000}">
      <formula1>$AL$1:$AL$2</formula1>
    </dataValidation>
    <dataValidation type="list" allowBlank="1" showInputMessage="1" showErrorMessage="1" sqref="D2:D83" xr:uid="{00000000-0002-0000-5B00-000002000000}">
      <formula1>$AM$1:$AM$31</formula1>
    </dataValidation>
  </dataValidations>
  <hyperlinks>
    <hyperlink ref="AG1" location="Index!A1" display="Home" xr:uid="{00000000-0004-0000-5B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O86"/>
  <sheetViews>
    <sheetView topLeftCell="I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11</v>
      </c>
      <c r="K84" s="1">
        <f t="shared" si="75"/>
        <v>4</v>
      </c>
      <c r="L84" s="1">
        <f t="shared" si="75"/>
        <v>4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2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70</v>
      </c>
      <c r="F85" s="1">
        <f>SUM(F2:F83)</f>
        <v>75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4-5-2</v>
      </c>
      <c r="R85" s="1" t="str">
        <f>IF(R84="","0-0-0",CONCATENATE(R84,"-",S84,"-",T84))</f>
        <v>6-6-2</v>
      </c>
      <c r="U85" s="1" t="str">
        <f>IF(U84="","0-0-0",CONCATENATE(U84,"-",V84,"-",W84))</f>
        <v>2-4-0</v>
      </c>
      <c r="X85" s="1" t="str">
        <f>IF(X84="","0-0-0",CONCATENATE(X84,"-",Y84,"-",Z84))</f>
        <v>4-6-4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C00-000000000000}">
      <formula1>$AK$1:$AK$2</formula1>
    </dataValidation>
    <dataValidation type="list" allowBlank="1" showInputMessage="1" showErrorMessage="1" sqref="C2:C83" xr:uid="{00000000-0002-0000-5C00-000001000000}">
      <formula1>$AL$1:$AL$2</formula1>
    </dataValidation>
    <dataValidation type="list" allowBlank="1" showInputMessage="1" showErrorMessage="1" sqref="D2:D83" xr:uid="{00000000-0002-0000-5C00-000002000000}">
      <formula1>$AM$1:$AM$31</formula1>
    </dataValidation>
  </dataValidations>
  <hyperlinks>
    <hyperlink ref="AG1" location="Index!A1" display="Home" xr:uid="{00000000-0004-0000-5C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x14ac:dyDescent="0.2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x14ac:dyDescent="0.2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x14ac:dyDescent="0.2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x14ac:dyDescent="0.2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17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13</v>
      </c>
      <c r="J25" s="1">
        <f t="shared" si="3"/>
        <v>7</v>
      </c>
      <c r="K25" s="1">
        <f t="shared" si="4"/>
        <v>3</v>
      </c>
      <c r="L25" s="1">
        <f t="shared" si="5"/>
        <v>4</v>
      </c>
      <c r="M25" s="1">
        <f t="shared" si="6"/>
        <v>0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3</v>
      </c>
      <c r="R25" s="1">
        <f t="shared" si="11"/>
        <v>10</v>
      </c>
      <c r="S25" s="1">
        <f t="shared" si="12"/>
        <v>2</v>
      </c>
      <c r="T25" s="1">
        <f t="shared" si="13"/>
        <v>1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6</v>
      </c>
      <c r="Y25" s="1">
        <f t="shared" si="18"/>
        <v>2</v>
      </c>
      <c r="Z25" s="1">
        <f t="shared" si="19"/>
        <v>2</v>
      </c>
      <c r="AA25" s="1" t="str">
        <f t="shared" si="0"/>
        <v>L</v>
      </c>
      <c r="AB25" s="1">
        <f t="shared" si="20"/>
        <v>1</v>
      </c>
      <c r="AC25" s="1" t="str">
        <f t="shared" si="1"/>
        <v>OTL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23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7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3</v>
      </c>
      <c r="R26" s="1">
        <f t="shared" si="11"/>
        <v>10</v>
      </c>
      <c r="S26" s="1">
        <f t="shared" si="12"/>
        <v>2</v>
      </c>
      <c r="T26" s="1">
        <f t="shared" si="13"/>
        <v>1</v>
      </c>
      <c r="U26" s="1">
        <f t="shared" si="14"/>
        <v>4</v>
      </c>
      <c r="V26" s="1">
        <f t="shared" si="15"/>
        <v>1</v>
      </c>
      <c r="W26" s="1">
        <f t="shared" si="16"/>
        <v>1</v>
      </c>
      <c r="X26" s="1">
        <f t="shared" si="17"/>
        <v>6</v>
      </c>
      <c r="Y26" s="1">
        <f t="shared" si="18"/>
        <v>2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7</v>
      </c>
      <c r="K84" s="1">
        <f t="shared" si="75"/>
        <v>3</v>
      </c>
      <c r="L84" s="1">
        <f t="shared" si="75"/>
        <v>4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3</v>
      </c>
      <c r="R84" s="1">
        <f t="shared" si="76"/>
        <v>10</v>
      </c>
      <c r="S84" s="1">
        <f t="shared" si="76"/>
        <v>2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83</v>
      </c>
      <c r="F85" s="1">
        <f>SUM(F2:F83)</f>
        <v>79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4-5-3</v>
      </c>
      <c r="R85" s="1" t="str">
        <f>IF(R84="","0-0-0",CONCATENATE(R84,"-",S84,"-",T84))</f>
        <v>10-2-1</v>
      </c>
      <c r="U85" s="1" t="str">
        <f>IF(U84="","0-0-0",CONCATENATE(U84,"-",V84,"-",W84))</f>
        <v>4-1-1</v>
      </c>
      <c r="X85" s="1" t="str">
        <f>IF(X84="","0-0-0",CONCATENATE(X84,"-",Y84,"-",Z84))</f>
        <v>6-2-2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D00-000000000000}">
      <formula1>$AK$1:$AK$2</formula1>
    </dataValidation>
    <dataValidation type="list" allowBlank="1" showInputMessage="1" showErrorMessage="1" sqref="C2:C83" xr:uid="{00000000-0002-0000-5D00-000001000000}">
      <formula1>$AL$1:$AL$2</formula1>
    </dataValidation>
    <dataValidation type="list" allowBlank="1" showInputMessage="1" showErrorMessage="1" sqref="D2:D83" xr:uid="{00000000-0002-0000-5D00-000002000000}">
      <formula1>$AM$1:$AM$31</formula1>
    </dataValidation>
  </dataValidations>
  <hyperlinks>
    <hyperlink ref="AG1" location="Index!A1" display="Home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x14ac:dyDescent="0.2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20</v>
      </c>
      <c r="E27" s="1">
        <v>1</v>
      </c>
      <c r="F27" s="1">
        <v>0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7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4</v>
      </c>
      <c r="T27" s="1">
        <f t="shared" si="13"/>
        <v>3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12</v>
      </c>
      <c r="Y27" s="1">
        <f t="shared" si="18"/>
        <v>2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4</v>
      </c>
    </row>
    <row r="28" spans="1:39" x14ac:dyDescent="0.25">
      <c r="A28" s="42">
        <v>45630</v>
      </c>
      <c r="B28" s="1">
        <v>27</v>
      </c>
      <c r="C28" s="1" t="s">
        <v>65</v>
      </c>
      <c r="D28" s="1" t="s">
        <v>31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7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4</v>
      </c>
      <c r="T28" s="1">
        <f t="shared" si="13"/>
        <v>3</v>
      </c>
      <c r="U28" s="1">
        <f t="shared" si="14"/>
        <v>8</v>
      </c>
      <c r="V28" s="1">
        <f t="shared" si="15"/>
        <v>1</v>
      </c>
      <c r="W28" s="1">
        <f t="shared" si="16"/>
        <v>1</v>
      </c>
      <c r="X28" s="1">
        <f t="shared" si="17"/>
        <v>13</v>
      </c>
      <c r="Y28" s="1">
        <f t="shared" si="18"/>
        <v>2</v>
      </c>
      <c r="Z28" s="1">
        <f t="shared" si="19"/>
        <v>2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105</v>
      </c>
    </row>
    <row r="29" spans="1:39" x14ac:dyDescent="0.25">
      <c r="A29" s="42">
        <v>45632</v>
      </c>
      <c r="B29" s="1">
        <v>28</v>
      </c>
      <c r="C29" s="1" t="s">
        <v>66</v>
      </c>
      <c r="D29" s="1" t="s">
        <v>22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7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4</v>
      </c>
      <c r="T29" s="1">
        <f t="shared" si="13"/>
        <v>3</v>
      </c>
      <c r="U29" s="1">
        <f t="shared" si="14"/>
        <v>8</v>
      </c>
      <c r="V29" s="1">
        <f t="shared" si="15"/>
        <v>1</v>
      </c>
      <c r="W29" s="1">
        <f t="shared" si="16"/>
        <v>1</v>
      </c>
      <c r="X29" s="1">
        <f t="shared" si="17"/>
        <v>14</v>
      </c>
      <c r="Y29" s="1">
        <f t="shared" si="18"/>
        <v>2</v>
      </c>
      <c r="Z29" s="1">
        <f t="shared" si="19"/>
        <v>2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18</v>
      </c>
      <c r="J84" s="1">
        <f t="shared" si="75"/>
        <v>7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7</v>
      </c>
      <c r="S84" s="1">
        <f t="shared" si="76"/>
        <v>4</v>
      </c>
      <c r="T84" s="1">
        <f t="shared" si="76"/>
        <v>3</v>
      </c>
      <c r="U84" s="1">
        <f t="shared" si="76"/>
        <v>8</v>
      </c>
      <c r="V84" s="1">
        <f t="shared" si="76"/>
        <v>1</v>
      </c>
      <c r="W84" s="1">
        <f t="shared" si="76"/>
        <v>1</v>
      </c>
      <c r="X84" s="1">
        <f t="shared" si="76"/>
        <v>14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99</v>
      </c>
      <c r="F85" s="1">
        <f>SUM(F2:F83)</f>
        <v>82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7-4-3</v>
      </c>
      <c r="U85" s="1" t="str">
        <f>IF(U84="","0-0-0",CONCATENATE(U84,"-",V84,"-",W84))</f>
        <v>8-1-1</v>
      </c>
      <c r="X85" s="1" t="str">
        <f>IF(X84="","0-0-0",CONCATENATE(X84,"-",Y84,"-",Z84))</f>
        <v>14-2-2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E00-000000000000}">
      <formula1>$AK$1:$AK$2</formula1>
    </dataValidation>
    <dataValidation type="list" allowBlank="1" showInputMessage="1" showErrorMessage="1" sqref="C2:C83" xr:uid="{00000000-0002-0000-5E00-000001000000}">
      <formula1>$AL$1:$AL$2</formula1>
    </dataValidation>
    <dataValidation type="list" allowBlank="1" showInputMessage="1" showErrorMessage="1" sqref="D2:D83" xr:uid="{00000000-0002-0000-5E00-000002000000}">
      <formula1>$AM$1:$AM$31</formula1>
    </dataValidation>
  </dataValidations>
  <hyperlinks>
    <hyperlink ref="AG1" location="Index!A1" display="Home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x14ac:dyDescent="0.2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x14ac:dyDescent="0.2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8</v>
      </c>
      <c r="E26" s="1">
        <v>1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6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8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2</v>
      </c>
      <c r="T26" s="1">
        <f t="shared" si="13"/>
        <v>0</v>
      </c>
      <c r="U26" s="1">
        <f t="shared" si="14"/>
        <v>7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4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6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8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2</v>
      </c>
      <c r="T27" s="1">
        <f t="shared" si="13"/>
        <v>0</v>
      </c>
      <c r="U27" s="1">
        <f t="shared" si="14"/>
        <v>7</v>
      </c>
      <c r="V27" s="1">
        <f t="shared" si="15"/>
        <v>4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4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18</v>
      </c>
      <c r="J84" s="1">
        <f t="shared" si="75"/>
        <v>6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2</v>
      </c>
      <c r="R84" s="1">
        <f t="shared" si="76"/>
        <v>10</v>
      </c>
      <c r="S84" s="1">
        <f t="shared" si="76"/>
        <v>2</v>
      </c>
      <c r="T84" s="1">
        <f t="shared" si="76"/>
        <v>0</v>
      </c>
      <c r="U84" s="1">
        <f t="shared" si="76"/>
        <v>7</v>
      </c>
      <c r="V84" s="1">
        <f t="shared" si="76"/>
        <v>4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105</v>
      </c>
      <c r="F85" s="1">
        <f>SUM(F2:F83)</f>
        <v>72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8-4-2</v>
      </c>
      <c r="R85" s="1" t="str">
        <f>IF(R84="","0-0-0",CONCATENATE(R84,"-",S84,"-",T84))</f>
        <v>10-2-0</v>
      </c>
      <c r="U85" s="1" t="str">
        <f>IF(U84="","0-0-0",CONCATENATE(U84,"-",V84,"-",W84))</f>
        <v>7-4-0</v>
      </c>
      <c r="X85" s="1" t="str">
        <f>IF(X84="","0-0-0",CONCATENATE(X84,"-",Y84,"-",Z84))</f>
        <v>11-5-1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5F00-000000000000}">
      <formula1>$AK$1:$AK$2</formula1>
    </dataValidation>
    <dataValidation type="list" allowBlank="1" showInputMessage="1" showErrorMessage="1" sqref="C2:C83" xr:uid="{00000000-0002-0000-5F00-000001000000}">
      <formula1>$AL$1:$AL$2</formula1>
    </dataValidation>
    <dataValidation type="list" allowBlank="1" showInputMessage="1" showErrorMessage="1" sqref="D2:D83" xr:uid="{00000000-0002-0000-5F00-000002000000}">
      <formula1>$AM$1:$AM$31</formula1>
    </dataValidation>
  </dataValidations>
  <hyperlinks>
    <hyperlink ref="AG1" location="Index!A1" display="Home" xr:uid="{00000000-0004-0000-5F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x14ac:dyDescent="0.2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6</v>
      </c>
      <c r="E27" s="1">
        <v>1</v>
      </c>
      <c r="F27" s="1">
        <v>4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8</v>
      </c>
      <c r="K27" s="1">
        <f t="shared" si="4"/>
        <v>3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9</v>
      </c>
      <c r="P27" s="1">
        <f t="shared" si="9"/>
        <v>2</v>
      </c>
      <c r="Q27" s="1">
        <f t="shared" si="10"/>
        <v>0</v>
      </c>
      <c r="R27" s="1">
        <f t="shared" si="11"/>
        <v>9</v>
      </c>
      <c r="S27" s="1">
        <f t="shared" si="12"/>
        <v>6</v>
      </c>
      <c r="T27" s="1">
        <f t="shared" si="13"/>
        <v>0</v>
      </c>
      <c r="U27" s="1">
        <f t="shared" si="14"/>
        <v>0</v>
      </c>
      <c r="V27" s="1">
        <f t="shared" si="15"/>
        <v>1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4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28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19</v>
      </c>
      <c r="J28" s="1">
        <f t="shared" si="3"/>
        <v>8</v>
      </c>
      <c r="K28" s="1">
        <f t="shared" si="4"/>
        <v>4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9</v>
      </c>
      <c r="P28" s="1">
        <f t="shared" si="9"/>
        <v>2</v>
      </c>
      <c r="Q28" s="1">
        <f t="shared" si="10"/>
        <v>0</v>
      </c>
      <c r="R28" s="1">
        <f t="shared" si="11"/>
        <v>10</v>
      </c>
      <c r="S28" s="1">
        <f t="shared" si="12"/>
        <v>6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4</v>
      </c>
      <c r="AE28" s="1">
        <f t="shared" si="25"/>
        <v>6</v>
      </c>
      <c r="AF28" s="1">
        <f t="shared" si="26"/>
        <v>0</v>
      </c>
      <c r="AG28" s="43"/>
      <c r="AM28" s="1" t="s">
        <v>105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2">IF(I1="",0,MAX(I1:I83))</f>
        <v>19</v>
      </c>
      <c r="J84" s="1">
        <f t="shared" si="72"/>
        <v>8</v>
      </c>
      <c r="K84" s="1">
        <f t="shared" si="72"/>
        <v>4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9</v>
      </c>
      <c r="P84" s="1">
        <f t="shared" si="73"/>
        <v>2</v>
      </c>
      <c r="Q84" s="1">
        <f t="shared" si="73"/>
        <v>0</v>
      </c>
      <c r="R84" s="1">
        <f t="shared" si="73"/>
        <v>10</v>
      </c>
      <c r="S84" s="1">
        <f t="shared" si="73"/>
        <v>6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11</v>
      </c>
      <c r="Y84" s="1">
        <f t="shared" si="73"/>
        <v>5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98</v>
      </c>
      <c r="F85" s="1">
        <f>SUM(F2:F83)</f>
        <v>69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9-2-0</v>
      </c>
      <c r="R85" s="1" t="str">
        <f>IF(R84="","0-0-0",CONCATENATE(R84,"-",S84,"-",T84))</f>
        <v>10-6-0</v>
      </c>
      <c r="U85" s="1" t="str">
        <f>IF(U84="","0-0-0",CONCATENATE(U84,"-",V84,"-",W84))</f>
        <v>1-1-0</v>
      </c>
      <c r="X85" s="1" t="str">
        <f>IF(X84="","0-0-0",CONCATENATE(X84,"-",Y84,"-",Z84))</f>
        <v>11-5-0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 x14ac:dyDescent="0.25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6000-000000000000}">
      <formula1>$AK$1:$AK$2</formula1>
    </dataValidation>
    <dataValidation type="list" allowBlank="1" showInputMessage="1" showErrorMessage="1" sqref="C2:C83" xr:uid="{00000000-0002-0000-6000-000001000000}">
      <formula1>$AL$1:$AL$2</formula1>
    </dataValidation>
    <dataValidation type="list" allowBlank="1" showInputMessage="1" showErrorMessage="1" sqref="D2:D83" xr:uid="{00000000-0002-0000-6000-000002000000}">
      <formula1>$AM$1:$AM$31</formula1>
    </dataValidation>
  </dataValidations>
  <hyperlinks>
    <hyperlink ref="AG1" location="Index!A1" display="Home" xr:uid="{00000000-0004-0000-6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 (12-4-24)</vt:lpstr>
      <vt:lpstr>Standings (12-5-24)</vt:lpstr>
      <vt:lpstr>Standings (12-6-24)</vt:lpstr>
      <vt:lpstr>Standings (12-7-24)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2024-12-07T17:44:32Z</dcterms:modified>
</cp:coreProperties>
</file>