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C52E3443-A6EA-48F3-BEB4-2625AB792D6E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" sheetId="3" r:id="rId155"/>
    <sheet name="Anaheim_Ducks" sheetId="5" r:id="rId156"/>
    <sheet name="Arizona_Coyotes" sheetId="71" r:id="rId157"/>
    <sheet name="Boston_Bruins" sheetId="72" r:id="rId158"/>
    <sheet name="Buffalo_Sabres" sheetId="73" r:id="rId159"/>
    <sheet name="Calgary_Flames" sheetId="74" r:id="rId160"/>
    <sheet name="Carolina_Hurricanes" sheetId="75" r:id="rId161"/>
    <sheet name="Chicago_Blackhawks" sheetId="76" r:id="rId162"/>
    <sheet name="Colorado_Avalanche" sheetId="77" r:id="rId163"/>
    <sheet name="Columbus_Blue_Jackets" sheetId="78" r:id="rId164"/>
    <sheet name="Dallas_Stars" sheetId="79" r:id="rId165"/>
    <sheet name="Detroit_Red_Wings" sheetId="80" r:id="rId166"/>
    <sheet name="Edmonton_Oilers" sheetId="81" r:id="rId167"/>
    <sheet name="Florida_Panthers" sheetId="82" r:id="rId168"/>
    <sheet name="Los_Angeles_Kings" sheetId="83" r:id="rId169"/>
    <sheet name="Minnesota_Wild" sheetId="84" r:id="rId170"/>
    <sheet name="Montreal_Canadiens" sheetId="85" r:id="rId171"/>
    <sheet name="Nashville_Predators" sheetId="86" r:id="rId172"/>
    <sheet name="New_Jersey_Devils" sheetId="87" r:id="rId173"/>
    <sheet name="New_York_Islanders" sheetId="88" r:id="rId174"/>
    <sheet name="New_York_Rangers" sheetId="89" r:id="rId175"/>
    <sheet name="Ottawa_Senators" sheetId="90" r:id="rId176"/>
    <sheet name="Philadelphia_Flyers" sheetId="91" r:id="rId177"/>
    <sheet name="Pittsburgh_Penguins" sheetId="92" r:id="rId178"/>
    <sheet name="San_Jose_Sharks" sheetId="93" r:id="rId179"/>
    <sheet name="Seattle_Kraken" sheetId="94" r:id="rId180"/>
    <sheet name="St_Louis_Blues" sheetId="95" r:id="rId181"/>
    <sheet name="Tampa_Bay_Lightning" sheetId="96" r:id="rId182"/>
    <sheet name="Toronto_Maple_Leafs" sheetId="97" r:id="rId183"/>
    <sheet name="Vancouver_Canucks" sheetId="98" r:id="rId184"/>
    <sheet name="Vegas_Golden_Knights" sheetId="99" r:id="rId185"/>
    <sheet name="Washington_Capitals" sheetId="100" r:id="rId186"/>
    <sheet name="Winnipeg_Jets" sheetId="101" r:id="rId18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2" i="72"/>
  <c r="Z63" i="72" s="1"/>
  <c r="Z64" i="72" s="1"/>
  <c r="Z65" i="72" s="1"/>
  <c r="Z66" i="72" s="1"/>
  <c r="Z67" i="72" s="1"/>
  <c r="Z68" i="72" s="1"/>
  <c r="Z69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W52" i="75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Y68" i="77"/>
  <c r="X68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X66" i="79"/>
  <c r="X67" i="79" s="1"/>
  <c r="X68" i="79" s="1"/>
  <c r="X69" i="79" s="1"/>
  <c r="W66" i="79"/>
  <c r="W67" i="79" s="1"/>
  <c r="W68" i="79" s="1"/>
  <c r="W69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W67" i="80"/>
  <c r="Z64" i="80"/>
  <c r="Z65" i="80" s="1"/>
  <c r="Z66" i="80" s="1"/>
  <c r="Z67" i="80" s="1"/>
  <c r="W15" i="80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W65" i="8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Y66" i="83"/>
  <c r="X66" i="83"/>
  <c r="W6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X68" i="84"/>
  <c r="Z61" i="84"/>
  <c r="Z62" i="84" s="1"/>
  <c r="Z63" i="84" s="1"/>
  <c r="Z64" i="84" s="1"/>
  <c r="Z65" i="84" s="1"/>
  <c r="Z66" i="84" s="1"/>
  <c r="Z67" i="84" s="1"/>
  <c r="Z68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X67" i="85"/>
  <c r="W67" i="85"/>
  <c r="X65" i="85"/>
  <c r="X66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W68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W67" i="87"/>
  <c r="Z65" i="87"/>
  <c r="Z66" i="87" s="1"/>
  <c r="Z67" i="87" s="1"/>
  <c r="W65" i="87"/>
  <c r="W66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W65" i="90"/>
  <c r="Z63" i="90"/>
  <c r="Z64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W68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Y66" i="93"/>
  <c r="X66" i="93"/>
  <c r="W66" i="93"/>
  <c r="X62" i="93"/>
  <c r="X63" i="93" s="1"/>
  <c r="X64" i="93" s="1"/>
  <c r="X65" i="93" s="1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W66" i="96"/>
  <c r="W67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W66" i="97"/>
  <c r="Y60" i="97"/>
  <c r="Y61" i="97" s="1"/>
  <c r="Y62" i="97" s="1"/>
  <c r="Y63" i="97" s="1"/>
  <c r="Y64" i="97" s="1"/>
  <c r="Y65" i="97" s="1"/>
  <c r="X33" i="97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X68" i="98"/>
  <c r="W68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Y67" i="99"/>
  <c r="W67" i="99"/>
  <c r="X61" i="99"/>
  <c r="X62" i="99" s="1"/>
  <c r="X63" i="99" s="1"/>
  <c r="X64" i="99" s="1"/>
  <c r="X65" i="99" s="1"/>
  <c r="X66" i="99" s="1"/>
  <c r="X67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X65" i="100"/>
  <c r="X66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X66" i="101"/>
  <c r="W66" i="101"/>
  <c r="Y59" i="101"/>
  <c r="Y60" i="101" s="1"/>
  <c r="Y61" i="101" s="1"/>
  <c r="Y62" i="101" s="1"/>
  <c r="Y63" i="101" s="1"/>
  <c r="Y64" i="101" s="1"/>
  <c r="Y65" i="101" s="1"/>
  <c r="Y66" i="101" s="1"/>
  <c r="Z34" i="10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Y68" i="71"/>
  <c r="W35" i="7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8" i="5" l="1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E70" i="73" s="1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C72" i="75"/>
  <c r="AE72" i="75" s="1"/>
  <c r="AC71" i="75"/>
  <c r="AC70" i="75"/>
  <c r="AF70" i="75" s="1"/>
  <c r="AC69" i="75"/>
  <c r="AE69" i="75" s="1"/>
  <c r="AC68" i="75"/>
  <c r="AF68" i="75" s="1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D74" i="77" s="1"/>
  <c r="AC73" i="77"/>
  <c r="AE73" i="77" s="1"/>
  <c r="AC72" i="77"/>
  <c r="AC71" i="77"/>
  <c r="AD71" i="77" s="1"/>
  <c r="AC70" i="77"/>
  <c r="AC69" i="77"/>
  <c r="AF69" i="77" s="1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E74" i="78" s="1"/>
  <c r="AC73" i="78"/>
  <c r="AF73" i="78" s="1"/>
  <c r="AC72" i="78"/>
  <c r="AC71" i="78"/>
  <c r="AC70" i="78"/>
  <c r="AD70" i="78" s="1"/>
  <c r="AC69" i="78"/>
  <c r="AD69" i="78" s="1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F75" i="79" s="1"/>
  <c r="AC74" i="79"/>
  <c r="AD74" i="79" s="1"/>
  <c r="AC73" i="79"/>
  <c r="AC72" i="79"/>
  <c r="AC71" i="79"/>
  <c r="AF71" i="79" s="1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F74" i="80" s="1"/>
  <c r="AC73" i="80"/>
  <c r="AF73" i="80" s="1"/>
  <c r="AC72" i="80"/>
  <c r="AF72" i="80" s="1"/>
  <c r="AC71" i="80"/>
  <c r="AC70" i="80"/>
  <c r="AF70" i="80" s="1"/>
  <c r="AC69" i="80"/>
  <c r="AF69" i="80" s="1"/>
  <c r="AC68" i="80"/>
  <c r="AF68" i="80" s="1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E70" i="81" s="1"/>
  <c r="AC69" i="81"/>
  <c r="AC68" i="81"/>
  <c r="AD68" i="81" s="1"/>
  <c r="AC67" i="81"/>
  <c r="AE67" i="81" s="1"/>
  <c r="AC66" i="81"/>
  <c r="AF66" i="81" s="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F74" i="82" s="1"/>
  <c r="AC73" i="82"/>
  <c r="AC72" i="82"/>
  <c r="AC71" i="82"/>
  <c r="AE71" i="82" s="1"/>
  <c r="AF70" i="82"/>
  <c r="AC70" i="82"/>
  <c r="AD70" i="82" s="1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F72" i="83" s="1"/>
  <c r="AC71" i="83"/>
  <c r="AD71" i="83" s="1"/>
  <c r="AC70" i="83"/>
  <c r="AC69" i="83"/>
  <c r="AF69" i="83" s="1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C69" i="86"/>
  <c r="AF69" i="86" s="1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C71" i="87"/>
  <c r="AD71" i="87" s="1"/>
  <c r="AC70" i="87"/>
  <c r="AC69" i="87"/>
  <c r="AF69" i="87" s="1"/>
  <c r="AC68" i="87"/>
  <c r="AE68" i="87" s="1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C71" i="88"/>
  <c r="AE71" i="88" s="1"/>
  <c r="AC70" i="88"/>
  <c r="AF70" i="88" s="1"/>
  <c r="AC69" i="88"/>
  <c r="AC68" i="88"/>
  <c r="AC67" i="88"/>
  <c r="AF67" i="88" s="1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C73" i="89"/>
  <c r="AF73" i="89" s="1"/>
  <c r="AC72" i="89"/>
  <c r="AE72" i="89" s="1"/>
  <c r="AC71" i="89"/>
  <c r="AD71" i="89" s="1"/>
  <c r="AC70" i="89"/>
  <c r="AF70" i="89" s="1"/>
  <c r="AC69" i="89"/>
  <c r="AE69" i="89" s="1"/>
  <c r="AC68" i="89"/>
  <c r="AD68" i="89" s="1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C75" i="90"/>
  <c r="AD75" i="90" s="1"/>
  <c r="AC74" i="90"/>
  <c r="AF74" i="90" s="1"/>
  <c r="AC73" i="90"/>
  <c r="AF73" i="90" s="1"/>
  <c r="AC72" i="90"/>
  <c r="AD72" i="90" s="1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E75" i="91" s="1"/>
  <c r="AC74" i="91"/>
  <c r="AC73" i="91"/>
  <c r="AD73" i="91" s="1"/>
  <c r="AC72" i="91"/>
  <c r="AC71" i="91"/>
  <c r="AD71" i="91" s="1"/>
  <c r="AE70" i="91"/>
  <c r="AC70" i="91"/>
  <c r="AD70" i="91" s="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F71" i="92" s="1"/>
  <c r="AC70" i="92"/>
  <c r="AF70" i="92" s="1"/>
  <c r="AC69" i="92"/>
  <c r="AF69" i="92" s="1"/>
  <c r="AC68" i="92"/>
  <c r="AE68" i="92" s="1"/>
  <c r="AC67" i="92"/>
  <c r="AF67" i="92" s="1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C68" i="94"/>
  <c r="AF68" i="94" s="1"/>
  <c r="AC67" i="94"/>
  <c r="AF67" i="94" s="1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C69" i="95"/>
  <c r="AE69" i="95" s="1"/>
  <c r="AC68" i="95"/>
  <c r="AF68" i="95" s="1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F72" i="96" s="1"/>
  <c r="AC71" i="96"/>
  <c r="AF71" i="96" s="1"/>
  <c r="AC70" i="96"/>
  <c r="AE70" i="96" s="1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E71" i="98"/>
  <c r="AC71" i="98"/>
  <c r="AC70" i="98"/>
  <c r="AF70" i="98" s="1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C68" i="5"/>
  <c r="AE68" i="5" s="1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B55" i="85" s="1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D67" i="88" l="1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B65" i="8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F4" i="72"/>
  <c r="AF5" i="72" s="1"/>
  <c r="AF6" i="72" s="1"/>
  <c r="AF7" i="72" s="1"/>
  <c r="AF8" i="72" s="1"/>
  <c r="AF9" i="72" s="1"/>
  <c r="AF10" i="72" s="1"/>
  <c r="AF11" i="72" s="1"/>
  <c r="AE5" i="91"/>
  <c r="AE6" i="91" s="1"/>
  <c r="AE7" i="91" s="1"/>
  <c r="AE8" i="91" s="1"/>
  <c r="AE9" i="91" s="1"/>
  <c r="AE10" i="91" s="1"/>
  <c r="AE11" i="91" s="1"/>
  <c r="AF5" i="74"/>
  <c r="AF6" i="74" s="1"/>
  <c r="AF7" i="74" s="1"/>
  <c r="AF8" i="74" s="1"/>
  <c r="AF9" i="74" s="1"/>
  <c r="AF10" i="74" s="1"/>
  <c r="AF11" i="74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5" i="71"/>
  <c r="P66" i="71" s="1"/>
  <c r="P67" i="71" s="1"/>
  <c r="P68" i="71" s="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4" i="80"/>
  <c r="P65" i="80" s="1"/>
  <c r="P66" i="80" s="1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0" i="83"/>
  <c r="P61" i="83" s="1"/>
  <c r="P62" i="83" s="1"/>
  <c r="P63" i="83" s="1"/>
  <c r="P64" i="83" s="1"/>
  <c r="P65" i="83" s="1"/>
  <c r="P66" i="83" s="1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5" i="99"/>
  <c r="P66" i="99" s="1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5" i="100"/>
  <c r="P66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2" i="5"/>
  <c r="P3" i="5" s="1"/>
  <c r="P4" i="5" s="1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R69" i="79"/>
  <c r="Q69" i="79"/>
  <c r="T66" i="79"/>
  <c r="T67" i="79" s="1"/>
  <c r="T68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Q65" i="100"/>
  <c r="Q66" i="100" s="1"/>
  <c r="O65" i="100"/>
  <c r="O66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Q68" i="71"/>
  <c r="O68" i="71"/>
  <c r="S65" i="71"/>
  <c r="S66" i="71" s="1"/>
  <c r="S67" i="71" s="1"/>
  <c r="S68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R64" i="5"/>
  <c r="R65" i="5" s="1"/>
  <c r="R66" i="5" s="1"/>
  <c r="R67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36" i="72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1" i="74"/>
  <c r="J62" i="74" s="1"/>
  <c r="J63" i="74" s="1"/>
  <c r="J64" i="74" s="1"/>
  <c r="J65" i="74" s="1"/>
  <c r="J66" i="74" s="1"/>
  <c r="J67" i="74" s="1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0" i="78"/>
  <c r="J61" i="78" s="1"/>
  <c r="J62" i="78" s="1"/>
  <c r="J63" i="78" s="1"/>
  <c r="J64" i="78" s="1"/>
  <c r="J65" i="78" s="1"/>
  <c r="J66" i="78" s="1"/>
  <c r="J67" i="78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1" i="76"/>
  <c r="L62" i="76" s="1"/>
  <c r="L63" i="76" s="1"/>
  <c r="L64" i="76" s="1"/>
  <c r="L65" i="76" s="1"/>
  <c r="L66" i="76" s="1"/>
  <c r="L67" i="76" s="1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5" i="84"/>
  <c r="L66" i="84" s="1"/>
  <c r="L67" i="84" s="1"/>
  <c r="L68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2" i="91"/>
  <c r="L63" i="91" s="1"/>
  <c r="L64" i="91" s="1"/>
  <c r="L65" i="91" s="1"/>
  <c r="L66" i="91" s="1"/>
  <c r="L67" i="91" s="1"/>
  <c r="L68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I35" i="72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I61" i="73"/>
  <c r="I62" i="73" s="1"/>
  <c r="I63" i="73" s="1"/>
  <c r="I64" i="73" s="1"/>
  <c r="I65" i="73" s="1"/>
  <c r="I66" i="73" s="1"/>
  <c r="I67" i="73" s="1"/>
  <c r="I68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M67" i="74"/>
  <c r="I64" i="74"/>
  <c r="I65" i="74" s="1"/>
  <c r="I66" i="74" s="1"/>
  <c r="I67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I67" i="75"/>
  <c r="N64" i="75"/>
  <c r="N65" i="75" s="1"/>
  <c r="N66" i="75" s="1"/>
  <c r="N67" i="75" s="1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M68" i="77"/>
  <c r="M66" i="77"/>
  <c r="M67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K67" i="78"/>
  <c r="I6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M69" i="79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I67" i="80"/>
  <c r="N64" i="80"/>
  <c r="N65" i="80" s="1"/>
  <c r="N66" i="80" s="1"/>
  <c r="N67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M6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K66" i="82"/>
  <c r="K67" i="82" s="1"/>
  <c r="K68" i="82" s="1"/>
  <c r="N61" i="82"/>
  <c r="N62" i="82" s="1"/>
  <c r="N63" i="82" s="1"/>
  <c r="N64" i="82" s="1"/>
  <c r="N65" i="82" s="1"/>
  <c r="N66" i="82" s="1"/>
  <c r="N67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M66" i="83"/>
  <c r="I66" i="83"/>
  <c r="N64" i="83"/>
  <c r="N65" i="83" s="1"/>
  <c r="N66" i="83" s="1"/>
  <c r="M64" i="83"/>
  <c r="M65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M68" i="84"/>
  <c r="K68" i="84"/>
  <c r="K65" i="84"/>
  <c r="K66" i="84" s="1"/>
  <c r="K67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I68" i="86"/>
  <c r="N66" i="86"/>
  <c r="N67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M67" i="87"/>
  <c r="M61" i="87"/>
  <c r="M62" i="87" s="1"/>
  <c r="M63" i="87" s="1"/>
  <c r="M64" i="87" s="1"/>
  <c r="M65" i="87" s="1"/>
  <c r="M66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I64" i="88"/>
  <c r="I65" i="88" s="1"/>
  <c r="I66" i="88" s="1"/>
  <c r="M60" i="88"/>
  <c r="M61" i="88" s="1"/>
  <c r="M62" i="88" s="1"/>
  <c r="M63" i="88" s="1"/>
  <c r="M64" i="88" s="1"/>
  <c r="M65" i="88" s="1"/>
  <c r="M66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M64" i="89"/>
  <c r="M65" i="89" s="1"/>
  <c r="M66" i="89" s="1"/>
  <c r="M67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2" i="89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M66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M6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M66" i="94"/>
  <c r="K66" i="94"/>
  <c r="I66" i="94"/>
  <c r="K65" i="94"/>
  <c r="K64" i="94"/>
  <c r="I64" i="94"/>
  <c r="I6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M67" i="95"/>
  <c r="K67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K60" i="97"/>
  <c r="K61" i="97" s="1"/>
  <c r="K62" i="97" s="1"/>
  <c r="K63" i="97" s="1"/>
  <c r="K64" i="97" s="1"/>
  <c r="K65" i="97" s="1"/>
  <c r="K66" i="97" s="1"/>
  <c r="M33" i="97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K68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K67" i="99"/>
  <c r="I66" i="99"/>
  <c r="I67" i="99" s="1"/>
  <c r="K65" i="99"/>
  <c r="K66" i="99" s="1"/>
  <c r="I65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N65" i="100"/>
  <c r="I65" i="100"/>
  <c r="I66" i="100" s="1"/>
  <c r="N63" i="100"/>
  <c r="N64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M66" i="101"/>
  <c r="K66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6" i="71"/>
  <c r="M67" i="71" s="1"/>
  <c r="M68" i="71" s="1"/>
  <c r="M65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B69" i="101" s="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B71" i="95" s="1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B68" i="81" s="1"/>
  <c r="AA67" i="81"/>
  <c r="AB67" i="81" s="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5" i="84" l="1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AB81" i="91"/>
  <c r="AB42" i="91"/>
  <c r="AB43" i="91" s="1"/>
  <c r="AB44" i="91" s="1"/>
  <c r="AB45" i="91" s="1"/>
  <c r="AB46" i="91" s="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9" i="95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AB11" i="71"/>
  <c r="AB35" i="7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55" i="98" s="1"/>
  <c r="AB56" i="98" s="1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72" i="77"/>
  <c r="AB22" i="82"/>
  <c r="AB72" i="82"/>
  <c r="AB55" i="84"/>
  <c r="AF84" i="86"/>
  <c r="AB23" i="88"/>
  <c r="AB77" i="88"/>
  <c r="AB72" i="89"/>
  <c r="AB42" i="90"/>
  <c r="AB13" i="95"/>
  <c r="AB23" i="95"/>
  <c r="AB23" i="96"/>
  <c r="AB24" i="96" s="1"/>
  <c r="AB25" i="96" s="1"/>
  <c r="AB26" i="96" s="1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23" i="74"/>
  <c r="AB24" i="74" s="1"/>
  <c r="AB54" i="78"/>
  <c r="AB39" i="80"/>
  <c r="AB12" i="82"/>
  <c r="AB13" i="82" s="1"/>
  <c r="AB14" i="82" s="1"/>
  <c r="AB15" i="82" s="1"/>
  <c r="AB16" i="82" s="1"/>
  <c r="AB30" i="83"/>
  <c r="AB36" i="86"/>
  <c r="AB37" i="86" s="1"/>
  <c r="AB55" i="87"/>
  <c r="AB75" i="91"/>
  <c r="AB11" i="92"/>
  <c r="AB12" i="92" s="1"/>
  <c r="AB13" i="92" s="1"/>
  <c r="AB14" i="92" s="1"/>
  <c r="AB15" i="92" s="1"/>
  <c r="AB31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S4" i="78"/>
  <c r="AB83" i="80"/>
  <c r="AB72" i="83"/>
  <c r="AB46" i="84"/>
  <c r="AB47" i="84" s="1"/>
  <c r="AB48" i="84" s="1"/>
  <c r="AB65" i="87"/>
  <c r="AB66" i="87" s="1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2" i="90"/>
  <c r="AB54" i="90"/>
  <c r="AB66" i="91"/>
  <c r="AB43" i="92"/>
  <c r="AB47" i="93"/>
  <c r="AB48" i="93" s="1"/>
  <c r="AB49" i="93" s="1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O4" i="87"/>
  <c r="Y84" i="76"/>
  <c r="Y84" i="96"/>
  <c r="AB31" i="84"/>
  <c r="AB63" i="91"/>
  <c r="AB17" i="71"/>
  <c r="AB71" i="71"/>
  <c r="AB9" i="72"/>
  <c r="AB10" i="72" s="1"/>
  <c r="AB11" i="72" s="1"/>
  <c r="AB71" i="72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23" i="90"/>
  <c r="AB55" i="90"/>
  <c r="AB78" i="91"/>
  <c r="AB24" i="92"/>
  <c r="AB55" i="92"/>
  <c r="AB56" i="92" s="1"/>
  <c r="AB57" i="92" s="1"/>
  <c r="AB67" i="95"/>
  <c r="AB7" i="96"/>
  <c r="AB60" i="96"/>
  <c r="AB61" i="96" s="1"/>
  <c r="AB71" i="96"/>
  <c r="AB50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V84" i="89"/>
  <c r="X84" i="73"/>
  <c r="AF84" i="73"/>
  <c r="AB76" i="100"/>
  <c r="R4" i="93"/>
  <c r="AB77" i="74"/>
  <c r="AB71" i="75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2" i="84"/>
  <c r="AB73" i="84"/>
  <c r="AB17" i="86"/>
  <c r="AB18" i="86" s="1"/>
  <c r="AB19" i="86" s="1"/>
  <c r="AB20" i="86" s="1"/>
  <c r="AB21" i="86" s="1"/>
  <c r="AB22" i="86" s="1"/>
  <c r="AB71" i="92"/>
  <c r="AB27" i="97"/>
  <c r="AB19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25" i="92"/>
  <c r="AB26" i="92" s="1"/>
  <c r="AB27" i="92" s="1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1" i="83"/>
  <c r="AB76" i="83"/>
  <c r="AB81" i="83"/>
  <c r="AB35" i="84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30" i="100" s="1"/>
  <c r="AB31" i="100" s="1"/>
  <c r="AB73" i="92"/>
  <c r="AB54" i="94"/>
  <c r="AB59" i="94"/>
  <c r="AB60" i="94" s="1"/>
  <c r="AB71" i="94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66" i="97"/>
  <c r="AB73" i="97"/>
  <c r="AB74" i="97"/>
  <c r="AB7" i="100"/>
  <c r="AB8" i="100" s="1"/>
  <c r="AB9" i="100" s="1"/>
  <c r="AB41" i="100"/>
  <c r="AB6" i="101"/>
  <c r="AB67" i="101"/>
  <c r="AB71" i="10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51" i="72"/>
  <c r="AB64" i="72"/>
  <c r="AB65" i="72"/>
  <c r="AB49" i="73"/>
  <c r="AB50" i="73" s="1"/>
  <c r="AB54" i="73"/>
  <c r="AB18" i="74"/>
  <c r="AB70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24" i="80"/>
  <c r="AB25" i="80" s="1"/>
  <c r="AB42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23" i="86"/>
  <c r="AB24" i="86" s="1"/>
  <c r="AB49" i="86"/>
  <c r="AB67" i="86"/>
  <c r="AB73" i="86"/>
  <c r="AB79" i="86"/>
  <c r="AB54" i="87"/>
  <c r="AB3" i="92"/>
  <c r="AB4" i="92" s="1"/>
  <c r="AB79" i="92"/>
  <c r="D31" i="3"/>
  <c r="AB33" i="87"/>
  <c r="AB34" i="87" s="1"/>
  <c r="AB35" i="87" s="1"/>
  <c r="AB36" i="88"/>
  <c r="AB6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49" i="84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9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67" i="93"/>
  <c r="AB70" i="93"/>
  <c r="AB72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38" i="100" s="1"/>
  <c r="AB79" i="100"/>
  <c r="AB7" i="101"/>
  <c r="AB8" i="101" s="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6" i="94"/>
  <c r="AB12" i="96"/>
  <c r="AB33" i="96"/>
  <c r="AB69" i="96"/>
  <c r="AB73" i="98"/>
  <c r="AB67" i="99"/>
  <c r="AB75" i="101"/>
  <c r="AB20" i="98"/>
  <c r="AB21" i="98"/>
  <c r="AB45" i="98"/>
  <c r="AB68" i="98"/>
  <c r="AB82" i="99"/>
  <c r="AB52" i="99"/>
  <c r="AB53" i="99" s="1"/>
  <c r="AB54" i="99"/>
  <c r="AB55" i="99" s="1"/>
  <c r="AB70" i="99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20" i="100"/>
  <c r="AB21" i="100" s="1"/>
  <c r="AB32" i="100"/>
  <c r="AB33" i="100" s="1"/>
  <c r="AB34" i="100" s="1"/>
  <c r="AB35" i="100" s="1"/>
  <c r="AB44" i="100"/>
  <c r="AB62" i="100"/>
  <c r="AB63" i="100" s="1"/>
  <c r="AB68" i="100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0" i="99"/>
  <c r="AB56" i="99"/>
  <c r="AB68" i="99"/>
  <c r="AB74" i="99"/>
  <c r="AB80" i="99"/>
  <c r="AB65" i="99"/>
  <c r="AB66" i="99" s="1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67" i="98" s="1"/>
  <c r="AB70" i="98"/>
  <c r="AB76" i="98"/>
  <c r="AB82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68" i="96"/>
  <c r="AB74" i="96"/>
  <c r="AB80" i="96"/>
  <c r="AB52" i="96"/>
  <c r="AB53" i="96" s="1"/>
  <c r="AB64" i="96"/>
  <c r="AB70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62" i="95"/>
  <c r="AB68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70" i="95"/>
  <c r="AB76" i="95"/>
  <c r="AB82" i="95"/>
  <c r="AB41" i="95"/>
  <c r="AB53" i="95"/>
  <c r="AB65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68" i="94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69" i="94"/>
  <c r="AB75" i="94"/>
  <c r="AB81" i="94"/>
  <c r="AB16" i="94"/>
  <c r="AB17" i="94" s="1"/>
  <c r="AB18" i="94" s="1"/>
  <c r="AB22" i="94"/>
  <c r="AB58" i="94"/>
  <c r="AB64" i="94"/>
  <c r="AB65" i="94" s="1"/>
  <c r="AB66" i="94" s="1"/>
  <c r="AB70" i="94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14" i="93"/>
  <c r="AB26" i="93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 s="1"/>
  <c r="AB63" i="93" s="1"/>
  <c r="AB68" i="93"/>
  <c r="AB74" i="93"/>
  <c r="AB80" i="93"/>
  <c r="AB15" i="93"/>
  <c r="AB16" i="93" s="1"/>
  <c r="AB17" i="93" s="1"/>
  <c r="AB27" i="93"/>
  <c r="AB28" i="93" s="1"/>
  <c r="AB69" i="93"/>
  <c r="AB75" i="93"/>
  <c r="AB81" i="93"/>
  <c r="AB76" i="93"/>
  <c r="AB82" i="93"/>
  <c r="AB29" i="93"/>
  <c r="AB65" i="93"/>
  <c r="AB66" i="93" s="1"/>
  <c r="AB71" i="93"/>
  <c r="AB83" i="93"/>
  <c r="AB2" i="92"/>
  <c r="AB8" i="92"/>
  <c r="AB32" i="92"/>
  <c r="AB38" i="92"/>
  <c r="AB44" i="92"/>
  <c r="AB45" i="92" s="1"/>
  <c r="AB46" i="92" s="1"/>
  <c r="AB50" i="92"/>
  <c r="AB51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0" i="92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70" i="90"/>
  <c r="AB76" i="90"/>
  <c r="AB82" i="90"/>
  <c r="AB13" i="89"/>
  <c r="AB14" i="89" s="1"/>
  <c r="AB15" i="89" s="1"/>
  <c r="AB16" i="89" s="1"/>
  <c r="AB19" i="89"/>
  <c r="AB20" i="89" s="1"/>
  <c r="AB25" i="89"/>
  <c r="AB26" i="89" s="1"/>
  <c r="AB37" i="89"/>
  <c r="AB43" i="89"/>
  <c r="AB44" i="89" s="1"/>
  <c r="AB49" i="89"/>
  <c r="AB61" i="89"/>
  <c r="AB67" i="89"/>
  <c r="AB73" i="89"/>
  <c r="AB79" i="89"/>
  <c r="AB2" i="89"/>
  <c r="AB32" i="89"/>
  <c r="AB38" i="89"/>
  <c r="AB50" i="89"/>
  <c r="AB62" i="89"/>
  <c r="AB63" i="89" s="1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9" i="89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7" i="89"/>
  <c r="AB83" i="89"/>
  <c r="AB7" i="88"/>
  <c r="AB8" i="88" s="1"/>
  <c r="AB25" i="88"/>
  <c r="AB37" i="88"/>
  <c r="AB43" i="88"/>
  <c r="AB55" i="88"/>
  <c r="AB67" i="88"/>
  <c r="AB73" i="88"/>
  <c r="AB79" i="88"/>
  <c r="AB2" i="88"/>
  <c r="AB3" i="88" s="1"/>
  <c r="AB26" i="88"/>
  <c r="AB27" i="88" s="1"/>
  <c r="AB28" i="88" s="1"/>
  <c r="AB29" i="88" s="1"/>
  <c r="AB32" i="88"/>
  <c r="AB38" i="88"/>
  <c r="AB44" i="88"/>
  <c r="AB45" i="88" s="1"/>
  <c r="AB46" i="88" s="1"/>
  <c r="AB56" i="88"/>
  <c r="AB68" i="88"/>
  <c r="AB74" i="88"/>
  <c r="AB80" i="88"/>
  <c r="AB9" i="88"/>
  <c r="AB21" i="88"/>
  <c r="AB22" i="88" s="1"/>
  <c r="AB33" i="88"/>
  <c r="AB39" i="88"/>
  <c r="AB57" i="88"/>
  <c r="AB58" i="88" s="1"/>
  <c r="AB69" i="88"/>
  <c r="AB75" i="88"/>
  <c r="AB81" i="88"/>
  <c r="AB4" i="88"/>
  <c r="AB5" i="88" s="1"/>
  <c r="AB6" i="88" s="1"/>
  <c r="AB10" i="88"/>
  <c r="AB34" i="88"/>
  <c r="AB40" i="88"/>
  <c r="AB41" i="88" s="1"/>
  <c r="AB70" i="88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74" i="87"/>
  <c r="AB80" i="87"/>
  <c r="AB3" i="87"/>
  <c r="AB4" i="87" s="1"/>
  <c r="AB69" i="87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 s="1"/>
  <c r="AB63" i="86" s="1"/>
  <c r="AB68" i="86"/>
  <c r="AB74" i="86"/>
  <c r="AB80" i="86"/>
  <c r="AB3" i="86"/>
  <c r="AB9" i="86"/>
  <c r="AB33" i="86"/>
  <c r="AB39" i="86"/>
  <c r="AB45" i="86"/>
  <c r="AB51" i="86"/>
  <c r="AB52" i="86" s="1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66" i="86" s="1"/>
  <c r="AB71" i="86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32" i="84"/>
  <c r="AB33" i="84" s="1"/>
  <c r="AB34" i="84" s="1"/>
  <c r="AB44" i="84"/>
  <c r="AB50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74" i="82"/>
  <c r="AB80" i="82"/>
  <c r="AB52" i="82"/>
  <c r="AB53" i="82" s="1"/>
  <c r="AB54" i="82" s="1"/>
  <c r="AB55" i="82" s="1"/>
  <c r="AB56" i="82" s="1"/>
  <c r="AB57" i="82" s="1"/>
  <c r="AB58" i="82"/>
  <c r="AB70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6" i="79" s="1"/>
  <c r="AB67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3" i="78"/>
  <c r="AB44" i="78" s="1"/>
  <c r="AB49" i="78"/>
  <c r="AB50" i="78" s="1"/>
  <c r="AB55" i="78"/>
  <c r="AB61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3" i="78" s="1"/>
  <c r="AB58" i="78"/>
  <c r="AB64" i="78"/>
  <c r="AB70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1" i="78"/>
  <c r="AB77" i="78"/>
  <c r="AB83" i="78"/>
  <c r="AB2" i="77"/>
  <c r="AB8" i="77"/>
  <c r="AB14" i="77"/>
  <c r="AB26" i="77"/>
  <c r="AB32" i="77"/>
  <c r="AB38" i="77"/>
  <c r="AB39" i="77" s="1"/>
  <c r="AB40" i="77" s="1"/>
  <c r="AB44" i="77"/>
  <c r="AB56" i="77"/>
  <c r="AB62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6" i="76"/>
  <c r="AB82" i="76"/>
  <c r="AB65" i="76"/>
  <c r="AB71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68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63" i="75"/>
  <c r="AB64" i="75" s="1"/>
  <c r="AB65" i="75" s="1"/>
  <c r="AB69" i="75"/>
  <c r="AB75" i="75"/>
  <c r="AB4" i="75"/>
  <c r="AB16" i="75"/>
  <c r="AB34" i="75"/>
  <c r="AB35" i="75" s="1"/>
  <c r="AB46" i="75"/>
  <c r="AB52" i="75"/>
  <c r="AB58" i="75"/>
  <c r="AB59" i="75" s="1"/>
  <c r="AB70" i="75"/>
  <c r="AB76" i="75"/>
  <c r="AB82" i="75"/>
  <c r="AB2" i="74"/>
  <c r="AB14" i="74"/>
  <c r="AB20" i="74"/>
  <c r="AB32" i="74"/>
  <c r="AB33" i="74" s="1"/>
  <c r="AB34" i="74" s="1"/>
  <c r="AB50" i="74"/>
  <c r="AB51" i="74" s="1"/>
  <c r="AB52" i="74" s="1"/>
  <c r="AB53" i="74" s="1"/>
  <c r="AB62" i="74"/>
  <c r="AB68" i="74"/>
  <c r="AB74" i="74"/>
  <c r="AB80" i="74"/>
  <c r="AB3" i="74"/>
  <c r="AB4" i="74" s="1"/>
  <c r="AB15" i="74"/>
  <c r="AB21" i="74"/>
  <c r="AB27" i="74"/>
  <c r="AB57" i="74"/>
  <c r="AB58" i="74" s="1"/>
  <c r="AB59" i="74" s="1"/>
  <c r="AB60" i="74" s="1"/>
  <c r="AB61" i="74" s="1"/>
  <c r="AB63" i="74"/>
  <c r="AB69" i="74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64" i="73"/>
  <c r="AB65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AF84" i="5" l="1"/>
  <c r="AB4" i="5"/>
  <c r="AB35" i="5"/>
  <c r="AB13" i="5"/>
  <c r="AB14" i="5" s="1"/>
  <c r="AB25" i="5"/>
  <c r="AB49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61" i="5" s="1"/>
  <c r="AB72" i="5"/>
  <c r="AB76" i="5"/>
  <c r="AB33" i="5"/>
  <c r="AB34" i="5" s="1"/>
  <c r="AB45" i="5"/>
  <c r="AB46" i="5" s="1"/>
  <c r="AB47" i="5" s="1"/>
  <c r="AB57" i="5"/>
  <c r="AB58" i="5" s="1"/>
  <c r="AB59" i="5" s="1"/>
  <c r="AB69" i="5"/>
  <c r="AB81" i="5"/>
  <c r="AB52" i="5"/>
  <c r="AB53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<sst xmlns="http://schemas.openxmlformats.org/spreadsheetml/2006/main" count="59936" uniqueCount="1692">
  <si>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</si>
  <si>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</si>
  <si>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</si>
  <si>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</si>
  <si>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</si>
  <si>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</si>
  <si>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</si>
  <si>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</si>
  <si>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</si>
  <si>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</si>
  <si>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</si>
  <si>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</si>
  <si>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</si>
  <si>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</si>
  <si>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</si>
  <si>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</si>
  <si>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</si>
  <si>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</si>
  <si>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</si>
  <si>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</si>
  <si>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</si>
  <si>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</si>
  <si>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</si>
  <si>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</si>
  <si>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</si>
  <si>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</si>
  <si>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</si>
  <si>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</si>
  <si>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</si>
  <si>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</si>
  <si>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</si>
  <si>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</si>
  <si>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</si>
  <si>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</si>
  <si>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</si>
  <si>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</si>
  <si>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</si>
  <si>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</si>
  <si>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</si>
  <si>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</si>
  <si>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</si>
  <si>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</si>
  <si>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</si>
  <si>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</si>
  <si>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</si>
  <si>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</si>
  <si>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</si>
  <si>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</si>
  <si>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</si>
  <si>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</si>
  <si>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</si>
  <si>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</si>
  <si>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</si>
  <si>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</si>
  <si>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</si>
  <si>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</si>
  <si>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</si>
  <si>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</si>
  <si>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</si>
  <si>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</si>
  <si>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</si>
  <si>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</si>
  <si>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</si>
  <si>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</si>
  <si>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</si>
  <si>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</si>
  <si>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</si>
  <si>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</si>
  <si>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</si>
  <si>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</si>
  <si>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</si>
  <si>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</si>
  <si>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</si>
  <si>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</si>
  <si>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</si>
  <si>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</si>
  <si>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</si>
  <si>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</si>
  <si>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</si>
  <si>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</si>
  <si>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</si>
  <si>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</si>
  <si>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</si>
  <si>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</si>
  <si>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</si>
  <si>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</si>
  <si>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</si>
  <si>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</si>
  <si>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</si>
  <si>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</si>
  <si>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</si>
  <si>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</si>
  <si>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</si>
  <si>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</si>
  <si>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</si>
  <si>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</si>
  <si>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</si>
  <si>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</si>
  <si>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</si>
  <si>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</si>
  <si>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</si>
  <si>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</si>
  <si>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</si>
  <si>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</si>
  <si>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</si>
  <si>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</si>
  <si>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</si>
  <si>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</si>
  <si>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</si>
  <si>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</si>
  <si>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</si>
  <si>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</si>
  <si>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</si>
  <si>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</si>
  <si>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</si>
  <si>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</si>
  <si>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</si>
  <si>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</si>
  <si>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</si>
  <si>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</si>
  <si>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</si>
  <si>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</si>
  <si>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</si>
  <si>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</si>
  <si>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</si>
  <si>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</si>
  <si>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</si>
  <si>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</si>
  <si>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</si>
  <si>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</si>
  <si>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</si>
  <si>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</si>
  <si>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</si>
  <si>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</si>
  <si>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</si>
  <si>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</si>
  <si>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</si>
  <si>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</si>
  <si>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</si>
  <si>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</si>
  <si>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</si>
  <si>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</si>
  <si>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</si>
  <si>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</si>
  <si>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</si>
  <si>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</si>
  <si>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</si>
  <si>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</si>
  <si>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</si>
  <si>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</si>
  <si>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</si>
  <si>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</si>
  <si>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</si>
  <si>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</si>
  <si>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</si>
  <si>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</si>
  <si>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</si>
  <si>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</si>
  <si>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</si>
  <si>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</si>
  <si>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</si>
  <si>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</si>
  <si>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</si>
  <si>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</si>
  <si>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</si>
  <si>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</si>
  <si>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</si>
  <si>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</si>
  <si>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</si>
  <si>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</si>
  <si>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</si>
  <si>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</si>
  <si>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</si>
  <si>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</si>
  <si>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</si>
  <si>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</si>
  <si>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</si>
  <si>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</si>
  <si>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</si>
  <si>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</si>
  <si>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</si>
  <si>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</si>
  <si>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</si>
  <si>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</si>
  <si>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</si>
  <si>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</si>
  <si>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</si>
  <si>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</si>
  <si>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</si>
  <si>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</si>
  <si>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</si>
  <si>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</si>
  <si>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</si>
  <si>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</si>
  <si>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</si>
  <si>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</si>
  <si>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</si>
  <si>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</si>
  <si>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</si>
  <si>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</si>
  <si>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</si>
  <si>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</si>
  <si>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</si>
  <si>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</si>
  <si>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</si>
  <si>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</si>
  <si>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</si>
  <si>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</si>
  <si>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</si>
  <si>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</si>
  <si>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</si>
  <si>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</si>
  <si>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</si>
  <si>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</si>
  <si>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</si>
  <si>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</si>
  <si>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</si>
  <si>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</si>
  <si>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</si>
  <si>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</si>
  <si>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</si>
  <si>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</si>
  <si>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</si>
  <si>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</si>
  <si>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</si>
  <si>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</si>
  <si>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</si>
  <si>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</si>
  <si>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</si>
  <si>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</si>
  <si>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</si>
  <si>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</si>
  <si>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</si>
  <si>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</si>
  <si>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</si>
  <si>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</si>
  <si>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</si>
  <si>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</si>
  <si>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</si>
  <si>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</si>
  <si>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</si>
  <si>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</si>
  <si>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</si>
  <si>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</si>
  <si>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</si>
  <si>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</si>
  <si>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</si>
  <si>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</si>
  <si>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</si>
  <si>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</si>
  <si>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</si>
  <si>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</si>
  <si>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</si>
  <si>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</si>
  <si>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</si>
  <si>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</si>
  <si>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</si>
  <si>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</si>
  <si>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</si>
  <si>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</si>
  <si>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</si>
  <si>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</si>
  <si>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</si>
  <si>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</si>
  <si>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</si>
  <si>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</si>
  <si>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</si>
  <si>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</si>
  <si>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</si>
  <si>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</si>
  <si>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</si>
  <si>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</si>
  <si>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</si>
  <si>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</si>
  <si>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</si>
  <si>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</si>
  <si>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</si>
  <si>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</si>
  <si>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</si>
  <si>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</si>
  <si>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</si>
  <si>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</si>
  <si>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</si>
  <si>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</si>
  <si>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</si>
  <si>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</si>
  <si>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</si>
  <si>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</si>
  <si>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</si>
  <si>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</si>
  <si>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</si>
  <si>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</si>
  <si>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</si>
  <si>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</si>
  <si>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</si>
  <si>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</si>
  <si>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</si>
  <si>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</si>
  <si>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</si>
  <si>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</si>
  <si>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</si>
  <si>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</si>
  <si>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</si>
  <si>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</si>
  <si>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</si>
  <si>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</si>
  <si>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</si>
  <si>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</si>
  <si>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</si>
  <si>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</si>
  <si>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</si>
  <si>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</si>
  <si>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</si>
  <si>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</si>
  <si>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</si>
  <si>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</si>
  <si>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</si>
  <si>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</si>
  <si>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</si>
  <si>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</si>
  <si>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</si>
  <si>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</si>
  <si>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</si>
  <si>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</si>
  <si>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</si>
  <si>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</si>
  <si>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</si>
  <si>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</si>
  <si>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</si>
  <si>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</si>
  <si>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</si>
  <si>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</si>
  <si>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</si>
  <si>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</si>
  <si>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</si>
  <si>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</si>
  <si>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</si>
  <si>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</si>
  <si>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</si>
  <si>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</si>
  <si>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</si>
  <si>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</si>
  <si>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</si>
  <si>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</si>
  <si>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</si>
  <si>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</si>
  <si>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</si>
  <si>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</si>
  <si>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</si>
  <si>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</si>
  <si>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</si>
  <si>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</si>
  <si>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</si>
  <si>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</si>
  <si>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</si>
  <si>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</si>
  <si>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</si>
  <si>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</si>
  <si>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</si>
  <si>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</si>
  <si>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</si>
  <si>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</si>
  <si>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</si>
  <si>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</si>
  <si>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</si>
  <si>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</si>
  <si>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</si>
  <si>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</si>
  <si>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</si>
  <si>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</si>
  <si>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</si>
  <si>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</si>
  <si>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</si>
  <si>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</si>
  <si>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</si>
  <si>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</si>
  <si>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</si>
  <si>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</si>
  <si>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</si>
  <si>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</si>
  <si>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</si>
  <si>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</si>
  <si>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</si>
  <si>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</si>
  <si>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</si>
  <si>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</si>
  <si>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</si>
  <si>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</si>
  <si>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</si>
  <si>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</si>
  <si>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</si>
  <si>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</si>
  <si>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</si>
  <si>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</si>
  <si>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</si>
  <si>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</si>
  <si>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</si>
  <si>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</si>
  <si>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</si>
  <si>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</si>
  <si>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</si>
  <si>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</si>
  <si>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</si>
  <si>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</si>
  <si>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</si>
  <si>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</si>
  <si>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</si>
  <si>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</si>
  <si>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</si>
  <si>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</si>
  <si>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</si>
  <si>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</si>
  <si>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</si>
  <si>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</si>
  <si>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</si>
  <si>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</si>
  <si>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</si>
  <si>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</si>
  <si>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</si>
  <si>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</si>
  <si>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</si>
  <si>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</si>
  <si>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</si>
  <si>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</si>
  <si>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</si>
  <si>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</si>
  <si>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</si>
  <si>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</si>
  <si>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</si>
  <si>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</si>
  <si>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</si>
  <si>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</si>
  <si>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</si>
  <si>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</si>
  <si>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</si>
  <si>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</si>
  <si>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</si>
  <si>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</si>
  <si>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</si>
  <si>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</si>
  <si>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</si>
  <si>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</si>
  <si>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</si>
  <si>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</si>
  <si>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</si>
  <si>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</si>
  <si>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</si>
  <si>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</si>
  <si>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</si>
  <si>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</si>
  <si>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</si>
  <si>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</si>
  <si>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</si>
  <si>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</si>
  <si>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</si>
  <si>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</si>
  <si>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</si>
  <si>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</si>
  <si>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</si>
  <si>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</si>
  <si>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</si>
  <si>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</si>
  <si>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</si>
  <si>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</si>
  <si>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</si>
  <si>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</si>
  <si>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</si>
  <si>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</si>
  <si>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</si>
  <si>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</si>
  <si>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</si>
  <si>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</si>
  <si>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</si>
  <si>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</si>
  <si>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</si>
  <si>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</si>
  <si>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</si>
  <si>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</si>
  <si>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</si>
  <si>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</si>
  <si>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</si>
  <si>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</si>
  <si>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</si>
  <si>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</si>
  <si>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</si>
  <si>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</si>
  <si>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</si>
  <si>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</si>
  <si>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</si>
  <si>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</si>
  <si>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</si>
  <si>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</si>
  <si>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</si>
  <si>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</si>
  <si>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</si>
  <si>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</si>
  <si>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</si>
  <si>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</si>
  <si>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</si>
  <si>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</si>
  <si>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</si>
  <si>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</si>
  <si>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</si>
  <si>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</si>
  <si>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</si>
  <si>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</si>
  <si>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</si>
  <si>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</si>
  <si>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</si>
  <si>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</si>
  <si>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</si>
  <si>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</si>
  <si>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</si>
  <si>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</si>
  <si>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</si>
  <si>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</si>
  <si>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</si>
  <si>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</si>
  <si>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</si>
  <si>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</si>
  <si>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</si>
  <si>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</si>
  <si>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</si>
  <si>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</si>
  <si>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</si>
  <si>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</si>
  <si>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</si>
  <si>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</si>
  <si>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</si>
  <si>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</si>
  <si>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</si>
  <si>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</si>
  <si>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</si>
  <si>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</si>
  <si>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</si>
  <si>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</si>
  <si>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</si>
  <si>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</si>
  <si>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</si>
  <si>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</si>
  <si>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</si>
  <si>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</si>
  <si>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</si>
  <si>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</si>
  <si>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</si>
  <si>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</si>
  <si>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</si>
  <si>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</si>
  <si>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</si>
  <si>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</si>
  <si>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</si>
  <si>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</si>
  <si>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</si>
  <si>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</si>
  <si>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</si>
  <si>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</si>
  <si>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</si>
  <si>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</si>
  <si>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</si>
  <si>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</si>
  <si>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</si>
  <si>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</si>
  <si>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</si>
  <si>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</si>
  <si>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</si>
  <si>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</si>
  <si>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</si>
  <si>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</si>
  <si>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</si>
  <si>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</si>
  <si>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</si>
  <si>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</si>
  <si>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</si>
  <si>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</si>
  <si>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</si>
  <si>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</si>
  <si>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</si>
  <si>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</si>
  <si>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</si>
  <si>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</si>
  <si>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</si>
  <si>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</si>
  <si>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</si>
  <si>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</si>
  <si>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</si>
  <si>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</si>
  <si>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</si>
  <si>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</si>
  <si>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</si>
  <si>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</si>
  <si>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</si>
  <si>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</si>
  <si>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</si>
  <si>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</si>
  <si>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</si>
  <si>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</si>
  <si>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</si>
  <si>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</si>
  <si>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</si>
  <si>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</si>
  <si>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</si>
  <si>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</si>
  <si>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</si>
  <si>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</si>
  <si>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</si>
  <si>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</si>
  <si>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</si>
  <si>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</si>
  <si>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</si>
  <si>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</si>
  <si>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</si>
  <si>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</si>
  <si>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</si>
  <si>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</si>
  <si>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</si>
  <si>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</si>
  <si>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</si>
  <si>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</si>
  <si>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</si>
  <si>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</si>
  <si>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</si>
  <si>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</si>
  <si>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</si>
  <si>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</si>
  <si>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</si>
  <si>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</si>
  <si>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</si>
  <si>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</si>
  <si>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</si>
  <si>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</si>
  <si>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</si>
  <si>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</si>
  <si>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</si>
  <si>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</si>
  <si>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</si>
  <si>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</si>
  <si>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</si>
  <si>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</si>
  <si>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</si>
  <si>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</si>
  <si>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</si>
  <si>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</si>
  <si>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</si>
  <si>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</si>
  <si>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</si>
  <si>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</si>
  <si>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</si>
  <si>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</si>
  <si>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</si>
  <si>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</si>
  <si>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</si>
  <si>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</si>
  <si>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</si>
  <si>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</si>
  <si>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</si>
  <si>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</si>
  <si>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</si>
  <si>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</si>
  <si>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</si>
  <si>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</si>
  <si>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</si>
  <si>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</si>
  <si>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</si>
  <si>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</si>
  <si>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</si>
  <si>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</si>
  <si>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</si>
  <si>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</si>
  <si>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</si>
  <si>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</si>
  <si>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</si>
  <si>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</si>
  <si>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</si>
  <si>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</si>
  <si>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</si>
  <si>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</si>
  <si>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</si>
  <si>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</si>
  <si>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</si>
  <si>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</si>
  <si>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</si>
  <si>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</si>
  <si>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</si>
  <si>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</si>
  <si>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</si>
  <si>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</si>
  <si>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</si>
  <si>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</si>
  <si>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</si>
  <si>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</si>
  <si>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</si>
  <si>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</si>
  <si>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</si>
  <si>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</si>
  <si>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</si>
  <si>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</si>
  <si>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</si>
  <si>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</si>
  <si>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</si>
  <si>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</si>
  <si>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</si>
  <si>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</si>
  <si>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</si>
  <si>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</si>
  <si>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</si>
  <si>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</si>
  <si>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</si>
  <si>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</si>
  <si>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</si>
  <si>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</si>
  <si>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</si>
  <si>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</si>
  <si>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</si>
  <si>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</si>
  <si>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</si>
  <si>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</si>
  <si>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</si>
  <si>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</si>
  <si>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</si>
  <si>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</si>
  <si>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</si>
  <si>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</si>
  <si>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</si>
  <si>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</si>
  <si>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</si>
  <si>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</si>
  <si>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</si>
  <si>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</si>
  <si>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</si>
  <si>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</si>
  <si>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</si>
  <si>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</si>
  <si>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</si>
  <si>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</si>
  <si>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</si>
  <si>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</si>
  <si>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</si>
  <si>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</si>
  <si>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</si>
  <si>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</si>
  <si>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</si>
  <si>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</si>
  <si>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</si>
  <si>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</si>
  <si>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</si>
  <si>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</si>
  <si>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</si>
  <si>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</si>
  <si>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</si>
  <si>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</si>
  <si>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</si>
  <si>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</si>
  <si>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</si>
  <si>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</si>
  <si>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</si>
  <si>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</si>
  <si>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</si>
  <si>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</si>
  <si>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</si>
  <si>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</si>
  <si>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</si>
  <si>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</si>
  <si>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</si>
  <si>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</si>
  <si>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</si>
  <si>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</si>
  <si>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</si>
  <si>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</si>
  <si>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</si>
  <si>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</si>
  <si>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</si>
  <si>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</si>
  <si>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</si>
  <si>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</si>
  <si>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</si>
  <si>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</si>
  <si>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</si>
  <si>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</si>
  <si>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</si>
  <si>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</si>
  <si>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</si>
  <si>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</si>
  <si>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</si>
  <si>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</si>
  <si>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</si>
  <si>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</si>
  <si>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</si>
  <si>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</si>
  <si>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</si>
  <si>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</si>
  <si>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</si>
  <si>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</si>
  <si>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</si>
  <si>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</si>
  <si>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</si>
  <si>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</si>
  <si>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</si>
  <si>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</si>
  <si>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</si>
  <si>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</si>
  <si>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</si>
  <si>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</si>
  <si>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</si>
  <si>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</si>
  <si>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</si>
  <si>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</si>
  <si>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</si>
  <si>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</si>
  <si>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</si>
  <si>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</si>
  <si>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</si>
  <si>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</si>
  <si>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</si>
  <si>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</si>
  <si>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</si>
  <si>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</si>
  <si>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</si>
  <si>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</si>
  <si>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</si>
  <si>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</si>
  <si>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</si>
  <si>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</si>
  <si>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</si>
  <si>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</si>
  <si>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</si>
  <si>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</si>
  <si>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</si>
  <si>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</si>
  <si>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</si>
  <si>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</si>
  <si>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</si>
  <si>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</si>
  <si>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</si>
  <si>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</si>
  <si>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</si>
  <si>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</si>
  <si>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</si>
  <si>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</si>
  <si>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</si>
  <si>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</si>
  <si>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</si>
  <si>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</si>
  <si>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</si>
  <si>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</si>
  <si>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</si>
  <si>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</si>
  <si>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</si>
  <si>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</si>
  <si>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</si>
  <si>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</si>
  <si>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</si>
  <si>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</si>
  <si>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</si>
  <si>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</si>
  <si>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</si>
  <si>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</si>
  <si>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</si>
  <si>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</si>
  <si>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</si>
  <si>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</si>
  <si>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</si>
  <si>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</si>
  <si>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</si>
  <si>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</si>
  <si>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</si>
  <si>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</si>
  <si>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</si>
  <si>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</si>
  <si>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</si>
  <si>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</si>
  <si>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</si>
  <si>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</si>
  <si>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</si>
  <si>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</si>
  <si>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</si>
  <si>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</si>
  <si>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</si>
  <si>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</si>
  <si>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</si>
  <si>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</si>
  <si>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</si>
  <si>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</si>
  <si>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</si>
  <si>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</si>
  <si>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</si>
  <si>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</si>
  <si>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</si>
  <si>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</si>
  <si>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</si>
  <si>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</si>
  <si>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</si>
  <si>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</si>
  <si>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</si>
  <si>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</si>
  <si>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</si>
  <si>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</si>
  <si>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</si>
  <si>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</si>
  <si>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</si>
  <si>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</si>
  <si>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</si>
  <si>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</si>
  <si>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</si>
  <si>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</si>
  <si>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</si>
  <si>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</si>
  <si>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</si>
  <si>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</si>
  <si>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</si>
  <si>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</si>
  <si>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</si>
  <si>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</si>
  <si>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</si>
  <si>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</si>
  <si>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</si>
  <si>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</si>
  <si>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</si>
  <si>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</si>
  <si>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</si>
  <si>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</si>
  <si>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</si>
  <si>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</si>
  <si>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</si>
  <si>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</si>
  <si>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</si>
  <si>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</si>
  <si>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</si>
  <si>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</si>
  <si>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</si>
  <si>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</si>
  <si>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</si>
  <si>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</si>
  <si>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</si>
  <si>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</si>
  <si>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</si>
  <si>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</si>
  <si>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</si>
  <si>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</si>
  <si>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</si>
  <si>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</si>
  <si>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</si>
  <si>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</si>
  <si>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</si>
  <si>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</si>
  <si>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</si>
  <si>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</si>
  <si>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</si>
  <si>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</si>
  <si>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</si>
  <si>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</si>
  <si>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</si>
  <si>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</si>
  <si>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</si>
  <si>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</si>
  <si>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</si>
  <si>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</si>
  <si>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</si>
  <si>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</si>
  <si>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</si>
  <si>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</si>
  <si>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</si>
  <si>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</si>
  <si>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</si>
  <si>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</si>
  <si>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</si>
  <si>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</si>
  <si>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</si>
  <si>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</si>
  <si>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</si>
  <si>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</si>
  <si>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</si>
  <si>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</si>
  <si>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</si>
  <si>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</si>
  <si>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</si>
  <si>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</si>
  <si>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</si>
  <si>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</si>
  <si>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</si>
  <si>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</si>
  <si>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</si>
  <si>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</si>
  <si>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</si>
  <si>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</si>
  <si>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</si>
  <si>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</si>
  <si>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</si>
  <si>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</si>
  <si>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</si>
  <si>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</si>
  <si>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</si>
  <si>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</si>
  <si>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</si>
  <si>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</si>
  <si>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</si>
  <si>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</si>
  <si>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</si>
  <si>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</si>
  <si>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</si>
  <si>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</si>
  <si>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</si>
  <si>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</si>
  <si>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</si>
  <si>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</si>
  <si>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</si>
  <si>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</si>
  <si>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</si>
  <si>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</si>
  <si>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</si>
  <si>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</si>
  <si>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</si>
  <si>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</si>
  <si>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</si>
  <si>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</si>
  <si>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</si>
  <si>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</si>
  <si>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</si>
  <si>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</si>
  <si>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</si>
  <si>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</si>
  <si>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</si>
  <si>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</si>
  <si>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</si>
  <si>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</si>
  <si>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</si>
  <si>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</si>
  <si>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</si>
  <si>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</si>
  <si>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</si>
  <si>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</si>
  <si>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</si>
  <si>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</si>
  <si>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</si>
  <si>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</si>
  <si>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</si>
  <si>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</si>
  <si>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</si>
  <si>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</si>
  <si>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</si>
  <si>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</si>
  <si>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</si>
  <si>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</si>
  <si>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</si>
  <si>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</si>
  <si>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</si>
  <si>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</si>
  <si>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</si>
  <si>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</si>
  <si>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</si>
  <si>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</si>
  <si>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</si>
  <si>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</si>
  <si>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</si>
  <si>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</si>
  <si>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</si>
  <si>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</si>
  <si>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</si>
  <si>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</si>
  <si>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</si>
  <si>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</si>
  <si>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</si>
  <si>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</si>
  <si>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</si>
  <si>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</si>
  <si>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</si>
  <si>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</si>
  <si>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</si>
  <si>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</si>
  <si>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</si>
  <si>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</si>
  <si>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</si>
  <si>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</si>
  <si>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</si>
  <si>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</si>
  <si>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</si>
  <si>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</si>
  <si>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</si>
  <si>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</si>
  <si>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</si>
  <si>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</si>
  <si>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</si>
  <si>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</si>
  <si>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</si>
  <si>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</si>
  <si>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</si>
  <si>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</si>
  <si>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</si>
  <si>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</si>
  <si>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</si>
  <si>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</si>
  <si>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</si>
  <si>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</si>
  <si>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</si>
  <si>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</si>
  <si>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</si>
  <si>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</si>
  <si>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</si>
  <si>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</si>
  <si>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</si>
  <si>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</si>
  <si>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</si>
  <si>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</si>
  <si>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</si>
  <si>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</si>
  <si>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</si>
  <si>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</si>
  <si>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</si>
  <si>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</si>
  <si>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</si>
  <si>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</si>
  <si>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</si>
  <si>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</si>
  <si>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</si>
  <si>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</si>
  <si>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</si>
  <si>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</si>
  <si>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</si>
  <si>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</si>
  <si>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</si>
  <si>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</si>
  <si>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</si>
  <si>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</si>
  <si>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</si>
  <si>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</si>
  <si>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</si>
  <si>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</si>
  <si>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</si>
  <si>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</si>
  <si>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</si>
  <si>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</si>
  <si>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</si>
  <si>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</si>
  <si>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</si>
  <si>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</si>
  <si>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</si>
  <si>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</si>
  <si>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</si>
  <si>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</si>
  <si>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</si>
  <si>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</si>
  <si>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</si>
  <si>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</si>
  <si>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</si>
  <si>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</si>
  <si>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</si>
  <si>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</si>
  <si>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</si>
  <si>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</si>
  <si>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</si>
  <si>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</si>
  <si>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</si>
  <si>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</si>
  <si>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</si>
  <si>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</si>
  <si>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</si>
  <si>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</si>
  <si>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</si>
  <si>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</si>
  <si>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</si>
  <si>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</si>
  <si>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</si>
  <si>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</si>
  <si>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</si>
  <si>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</si>
  <si>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</si>
  <si>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</si>
  <si>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</si>
  <si>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</si>
  <si>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</si>
  <si>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</si>
  <si>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</si>
  <si>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</si>
  <si>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</si>
  <si>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</si>
  <si>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</si>
  <si>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</si>
  <si>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</si>
  <si>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</si>
  <si>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</si>
  <si>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</si>
  <si>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</si>
  <si>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</si>
  <si>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</si>
  <si>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</si>
  <si>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</si>
  <si>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</si>
  <si>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</si>
  <si>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</si>
  <si>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</si>
  <si>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</si>
  <si>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</si>
  <si>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</si>
  <si>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</si>
  <si>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</si>
  <si>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</si>
  <si>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</si>
  <si>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</si>
  <si>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</si>
  <si>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</si>
  <si>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</si>
  <si>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</si>
  <si>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</si>
  <si>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</si>
  <si>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</si>
  <si>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</si>
  <si>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</si>
  <si>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</si>
  <si>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</si>
  <si>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</si>
  <si>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</si>
  <si>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</si>
  <si>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</si>
  <si>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</si>
  <si>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</si>
  <si>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</si>
  <si>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</si>
  <si>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</si>
  <si>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</si>
  <si>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</si>
  <si>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</si>
  <si>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</si>
  <si>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</si>
  <si>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</si>
  <si>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</si>
  <si>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</si>
  <si>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</si>
  <si>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</si>
  <si>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</si>
  <si>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</si>
  <si>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</si>
  <si>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</si>
  <si>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</si>
  <si>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</si>
  <si>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</si>
  <si>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</si>
  <si>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</si>
  <si>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</si>
  <si>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</si>
  <si>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</si>
  <si>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</si>
  <si>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</si>
  <si>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</si>
  <si>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</si>
  <si>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</si>
  <si>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</si>
  <si>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</si>
  <si>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</si>
  <si>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</si>
  <si>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</si>
  <si>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</si>
  <si>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</si>
  <si>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</si>
  <si>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</si>
  <si>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</si>
  <si>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</si>
  <si>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</si>
  <si>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</si>
  <si>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</si>
  <si>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</si>
  <si>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</si>
  <si>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</si>
  <si>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</si>
  <si>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</si>
  <si>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</si>
  <si>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</si>
  <si>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</si>
  <si>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</si>
  <si>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</si>
  <si>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</si>
  <si>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</si>
  <si>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</si>
  <si>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</si>
  <si>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</si>
  <si>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</si>
  <si>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</si>
  <si>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</si>
  <si>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</si>
  <si>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</si>
  <si>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</si>
  <si>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</si>
  <si>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</si>
  <si>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</si>
  <si>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</si>
  <si>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</si>
  <si>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</si>
  <si>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</si>
  <si>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</si>
  <si>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</si>
  <si>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</si>
  <si>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</si>
  <si>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</si>
  <si>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</si>
  <si>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</si>
  <si>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</si>
  <si>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</si>
  <si>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</si>
  <si>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</si>
  <si>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</si>
  <si>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</si>
  <si>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</si>
  <si>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</si>
  <si>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</si>
  <si>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</si>
  <si>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</si>
  <si>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</si>
  <si>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</si>
  <si>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</si>
  <si>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</si>
  <si>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</si>
  <si>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</si>
  <si>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</si>
  <si>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</si>
  <si>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</si>
  <si>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</si>
  <si>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</si>
  <si>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</si>
  <si>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</si>
  <si>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</si>
  <si>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</si>
  <si>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</si>
  <si>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</si>
  <si>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</si>
  <si>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</si>
  <si>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</si>
  <si>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</si>
  <si>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</si>
  <si>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</si>
  <si>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</si>
  <si>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</si>
  <si>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</si>
  <si>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</si>
  <si>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</si>
  <si>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</si>
  <si>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</si>
  <si>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</si>
  <si>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</si>
  <si>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</si>
  <si>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</si>
  <si>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</si>
  <si>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</si>
  <si>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</si>
  <si>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</si>
  <si>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</si>
  <si>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</si>
  <si>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</si>
  <si>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</si>
  <si>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</si>
  <si>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</si>
  <si>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</si>
  <si>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</si>
  <si>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</si>
  <si>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</si>
  <si>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</si>
  <si>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</si>
  <si>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</si>
  <si>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</si>
  <si>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</si>
  <si>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</si>
  <si>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</si>
  <si>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</si>
  <si>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</si>
  <si>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</si>
  <si>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</si>
  <si>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</si>
  <si>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</si>
  <si>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</si>
  <si>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</si>
  <si>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</si>
  <si>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</si>
  <si>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</si>
  <si>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</si>
  <si>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</si>
  <si>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</si>
  <si>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</si>
  <si>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</si>
  <si>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</si>
  <si>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</si>
  <si>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</si>
  <si>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</si>
  <si>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</si>
  <si>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</si>
  <si>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</si>
  <si>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</si>
  <si>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</si>
  <si>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</si>
  <si>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</si>
  <si>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</si>
  <si>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</si>
  <si>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</si>
  <si>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</si>
  <si>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</si>
  <si>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</si>
  <si>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</si>
  <si>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</si>
  <si>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</si>
  <si>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</si>
  <si>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</si>
  <si>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</si>
  <si>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</si>
  <si>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</si>
  <si>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</si>
  <si>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</si>
  <si>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</si>
  <si>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</si>
  <si>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</si>
  <si>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</si>
  <si>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</si>
  <si>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</si>
  <si>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</si>
  <si>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</si>
  <si>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</si>
  <si>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</si>
  <si>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</si>
  <si>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</si>
  <si>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</si>
  <si>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</si>
  <si>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</si>
  <si>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</si>
  <si>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</si>
  <si>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</si>
  <si>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</si>
  <si>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</si>
  <si>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</si>
  <si>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</si>
  <si>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</si>
  <si>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</si>
  <si>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</si>
  <si>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</si>
  <si>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</si>
  <si>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</si>
  <si>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</si>
  <si>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</si>
  <si>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</si>
  <si>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</si>
  <si>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</si>
  <si>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</si>
  <si>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</si>
  <si>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</si>
  <si>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</si>
  <si>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</si>
  <si>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</si>
  <si>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</si>
  <si>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</si>
  <si>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</si>
  <si>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</si>
  <si>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</si>
  <si>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</si>
  <si>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</si>
  <si>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</si>
  <si>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</si>
  <si>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</si>
  <si>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</si>
  <si>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</si>
  <si>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</si>
  <si>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</si>
  <si>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</si>
  <si>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</si>
  <si>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</si>
  <si>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</si>
  <si>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</si>
  <si>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</si>
  <si>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</si>
  <si>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</si>
  <si>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</si>
  <si>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</si>
  <si>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</si>
  <si>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</si>
  <si>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</si>
  <si>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</si>
  <si>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</si>
  <si>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</si>
  <si>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</si>
  <si>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</si>
  <si>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</si>
  <si>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</si>
  <si>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</si>
  <si>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</si>
  <si>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</si>
  <si>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</si>
  <si>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</si>
  <si>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</si>
  <si>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</si>
  <si>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</si>
  <si>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</si>
  <si>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</si>
  <si>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</si>
  <si>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</si>
  <si>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</si>
  <si>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</si>
  <si>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</si>
  <si>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</si>
  <si>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</si>
  <si>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</si>
  <si>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</si>
  <si>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</si>
  <si>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</si>
  <si>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</si>
  <si>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</si>
  <si>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</si>
  <si>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</si>
  <si>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</si>
  <si>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</si>
  <si>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</si>
  <si>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</si>
  <si>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</si>
  <si>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</si>
  <si>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</si>
  <si>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</si>
  <si>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</si>
  <si>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</si>
  <si>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</si>
  <si>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</si>
  <si>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</si>
  <si>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</si>
  <si>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</si>
  <si>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</si>
  <si>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</si>
  <si>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</si>
  <si>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</si>
  <si>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</si>
  <si>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</si>
  <si>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</si>
  <si>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</si>
  <si>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</si>
  <si>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</si>
  <si>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</si>
  <si>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</si>
  <si>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</si>
  <si>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</si>
  <si>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</si>
  <si>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</si>
  <si>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</si>
  <si>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</si>
  <si>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</si>
  <si>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</si>
  <si>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</si>
  <si>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</si>
  <si>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</si>
  <si>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</si>
  <si>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</si>
  <si>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</si>
  <si>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</si>
  <si>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</si>
  <si>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</si>
  <si>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</si>
  <si>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</si>
  <si>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</si>
  <si>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</si>
  <si>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</si>
  <si>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</si>
  <si>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</si>
  <si>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</si>
  <si>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</si>
  <si>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</si>
  <si>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</si>
  <si>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</si>
  <si>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</si>
  <si>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</si>
  <si>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</si>
  <si>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</si>
  <si>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</si>
  <si>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</si>
  <si>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</si>
  <si>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</si>
  <si>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</si>
  <si>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</si>
  <si>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</si>
  <si>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</si>
  <si>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</si>
  <si>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</si>
  <si>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</si>
  <si>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</si>
  <si>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</si>
  <si>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</si>
  <si>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</si>
  <si>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</si>
  <si>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</si>
  <si>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</si>
  <si>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</si>
  <si>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</si>
  <si>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</si>
  <si>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</si>
  <si>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</si>
  <si>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</si>
  <si>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</si>
  <si>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</si>
  <si>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</si>
  <si>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</si>
  <si>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</si>
  <si>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</si>
  <si>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</si>
  <si>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</si>
  <si>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</si>
  <si>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</si>
  <si>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</si>
  <si>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</si>
  <si>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</si>
  <si>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</si>
  <si>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</si>
  <si>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</si>
  <si>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</si>
  <si>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</si>
  <si>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</si>
  <si>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</si>
  <si>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</si>
  <si>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</si>
  <si>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</si>
  <si>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</si>
  <si>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</si>
  <si>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</si>
  <si>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</si>
  <si>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</si>
  <si>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</si>
  <si>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</si>
  <si>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</si>
  <si>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</si>
  <si>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</si>
  <si>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</si>
  <si>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</si>
  <si>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</si>
  <si>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</si>
  <si>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</si>
  <si>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</si>
  <si>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</si>
  <si>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</si>
  <si>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</si>
  <si>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</si>
  <si>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</si>
  <si>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</si>
  <si>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</si>
  <si>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</si>
  <si>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</si>
  <si>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</si>
  <si>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</si>
  <si>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</si>
  <si>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</si>
  <si>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</si>
  <si>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</si>
  <si>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20-6-6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</si>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</sst>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calcChain" Target="calcChain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8"/>
  <sheetViews>
    <sheetView tabSelected="1" workbookViewId="0">
      <selection activeCell="B163" sqref="B163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/>
    </row>
    <row r="164" spans="1:2" outlineLevel="1" x14ac:dyDescent="0.25">
      <c r="A164" s="28" t="s">
        <v>39</v>
      </c>
      <c r="B164" s="31"/>
    </row>
    <row r="165" spans="1:2" outlineLevel="1" x14ac:dyDescent="0.25">
      <c r="A165" s="28" t="s">
        <v>40</v>
      </c>
      <c r="B165" s="31"/>
    </row>
    <row r="166" spans="1:2" outlineLevel="1" x14ac:dyDescent="0.25">
      <c r="A166" s="28" t="s">
        <v>41</v>
      </c>
      <c r="B166" s="31"/>
    </row>
    <row r="167" spans="1:2" outlineLevel="1" x14ac:dyDescent="0.25">
      <c r="A167" s="28" t="s">
        <v>42</v>
      </c>
      <c r="B167" s="31"/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11AF1143-1A24-422E-A1E5-ED04D5F19A5B}"/>
    <hyperlink ref="B162" location="Standings_3_16_24!A1" display="Standings" xr:uid="{74B89E03-7CF9-4207-AF8E-108D1DE95AFC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1587</v>
      </c>
      <c r="L14" s="1" t="s">
        <v>1442</v>
      </c>
      <c r="M14" s="1" t="s">
        <v>413</v>
      </c>
      <c r="N14" s="1" t="s">
        <v>1588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1607</v>
      </c>
      <c r="M26" s="1" t="s">
        <v>461</v>
      </c>
      <c r="N26" s="1" t="s">
        <v>1608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B1"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1646</v>
      </c>
      <c r="M31" s="1" t="s">
        <v>992</v>
      </c>
      <c r="N31" s="1" t="s">
        <v>1604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1649</v>
      </c>
      <c r="M41" s="1" t="s">
        <v>574</v>
      </c>
      <c r="N41" s="1" t="s">
        <v>1650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1656</v>
      </c>
      <c r="L26" s="1" t="s">
        <v>1287</v>
      </c>
      <c r="M26" s="1" t="s">
        <v>1625</v>
      </c>
      <c r="N26" s="1" t="s">
        <v>1657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62">
        <v>67</v>
      </c>
      <c r="C31" s="62">
        <v>27</v>
      </c>
      <c r="D31" s="62">
        <v>35</v>
      </c>
      <c r="E31" s="63">
        <v>5</v>
      </c>
      <c r="F31" s="37">
        <v>59</v>
      </c>
      <c r="G31" s="63">
        <v>22</v>
      </c>
      <c r="H31" s="63">
        <v>25</v>
      </c>
      <c r="I31" s="63">
        <v>2</v>
      </c>
      <c r="J31" s="63">
        <v>0</v>
      </c>
      <c r="K31" s="6" t="s">
        <v>1519</v>
      </c>
      <c r="L31" s="62" t="s">
        <v>1646</v>
      </c>
      <c r="M31" s="62" t="s">
        <v>992</v>
      </c>
      <c r="N31" s="62" t="s">
        <v>1604</v>
      </c>
      <c r="O31" s="35">
        <v>197</v>
      </c>
      <c r="P31" s="63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1515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62">
        <v>66</v>
      </c>
      <c r="C38" s="62">
        <v>35</v>
      </c>
      <c r="D38" s="62">
        <v>24</v>
      </c>
      <c r="E38" s="63">
        <v>7</v>
      </c>
      <c r="F38" s="37">
        <v>77</v>
      </c>
      <c r="G38" s="63">
        <v>27</v>
      </c>
      <c r="H38" s="63">
        <v>31</v>
      </c>
      <c r="I38" s="63">
        <v>4</v>
      </c>
      <c r="J38" s="63">
        <v>2</v>
      </c>
      <c r="K38" s="6" t="s">
        <v>1549</v>
      </c>
      <c r="L38" s="62" t="s">
        <v>1607</v>
      </c>
      <c r="M38" s="62" t="s">
        <v>776</v>
      </c>
      <c r="N38" s="62" t="s">
        <v>1653</v>
      </c>
      <c r="O38" s="35">
        <v>213</v>
      </c>
      <c r="P38" s="63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18567-CCE2-4F93-B8A0-CCAFB860D1E4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63">
        <v>9</v>
      </c>
      <c r="F6" s="37">
        <v>85</v>
      </c>
      <c r="G6" s="35">
        <v>26</v>
      </c>
      <c r="H6" s="63">
        <v>33</v>
      </c>
      <c r="I6" s="63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1591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1679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1587</v>
      </c>
      <c r="L14" s="1" t="s">
        <v>1512</v>
      </c>
      <c r="M14" s="1" t="s">
        <v>1687</v>
      </c>
      <c r="N14" s="1" t="s">
        <v>1688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1639</v>
      </c>
      <c r="L15" s="1" t="s">
        <v>1682</v>
      </c>
      <c r="M15" s="1" t="s">
        <v>867</v>
      </c>
      <c r="N15" s="1" t="s">
        <v>1683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1432</v>
      </c>
      <c r="M17" s="1" t="s">
        <v>1241</v>
      </c>
      <c r="N17" s="1" t="s">
        <v>1686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62">
        <v>66</v>
      </c>
      <c r="C18" s="62">
        <v>32</v>
      </c>
      <c r="D18" s="62">
        <v>25</v>
      </c>
      <c r="E18" s="63">
        <v>9</v>
      </c>
      <c r="F18" s="37">
        <v>73</v>
      </c>
      <c r="G18" s="63">
        <v>26</v>
      </c>
      <c r="H18" s="63">
        <v>29</v>
      </c>
      <c r="I18" s="63">
        <v>3</v>
      </c>
      <c r="J18" s="63">
        <v>4</v>
      </c>
      <c r="K18" s="6" t="s">
        <v>1484</v>
      </c>
      <c r="L18" s="62" t="s">
        <v>1289</v>
      </c>
      <c r="M18" s="62" t="s">
        <v>752</v>
      </c>
      <c r="N18" s="62" t="s">
        <v>1535</v>
      </c>
      <c r="O18" s="35">
        <v>176</v>
      </c>
      <c r="P18" s="63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1298</v>
      </c>
      <c r="M19" s="1" t="s">
        <v>629</v>
      </c>
      <c r="N19" s="1" t="s">
        <v>1586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1690</v>
      </c>
      <c r="L20" s="1" t="s">
        <v>1264</v>
      </c>
      <c r="M20" s="1" t="s">
        <v>771</v>
      </c>
      <c r="N20" s="1" t="s">
        <v>1691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1684</v>
      </c>
      <c r="L21" s="9" t="s">
        <v>1598</v>
      </c>
      <c r="M21" s="9" t="s">
        <v>1496</v>
      </c>
      <c r="N21" s="9" t="s">
        <v>1642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1667</v>
      </c>
      <c r="M25" s="4" t="s">
        <v>461</v>
      </c>
      <c r="N25" s="4" t="s">
        <v>1668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1600</v>
      </c>
      <c r="L26" s="1" t="s">
        <v>1523</v>
      </c>
      <c r="M26" s="1" t="s">
        <v>740</v>
      </c>
      <c r="N26" s="1" t="s">
        <v>1669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1656</v>
      </c>
      <c r="L27" s="1" t="s">
        <v>1287</v>
      </c>
      <c r="M27" s="1" t="s">
        <v>1625</v>
      </c>
      <c r="N27" s="1" t="s">
        <v>1657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1647</v>
      </c>
      <c r="L29" s="1" t="s">
        <v>1289</v>
      </c>
      <c r="M29" s="1" t="s">
        <v>777</v>
      </c>
      <c r="N29" s="1" t="s">
        <v>1651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62">
        <v>67</v>
      </c>
      <c r="C30" s="62">
        <v>35</v>
      </c>
      <c r="D30" s="62">
        <v>29</v>
      </c>
      <c r="E30" s="63">
        <v>3</v>
      </c>
      <c r="F30" s="37">
        <v>73</v>
      </c>
      <c r="G30" s="63">
        <v>26</v>
      </c>
      <c r="H30" s="63">
        <v>31</v>
      </c>
      <c r="I30" s="63">
        <v>4</v>
      </c>
      <c r="J30" s="63">
        <v>1</v>
      </c>
      <c r="K30" s="6" t="s">
        <v>1296</v>
      </c>
      <c r="L30" s="62" t="s">
        <v>1585</v>
      </c>
      <c r="M30" s="62" t="s">
        <v>852</v>
      </c>
      <c r="N30" s="62" t="s">
        <v>1636</v>
      </c>
      <c r="O30" s="35">
        <v>190</v>
      </c>
      <c r="P30" s="63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62">
        <v>68</v>
      </c>
      <c r="C31" s="62">
        <v>28</v>
      </c>
      <c r="D31" s="62">
        <v>35</v>
      </c>
      <c r="E31" s="63">
        <v>5</v>
      </c>
      <c r="F31" s="37">
        <v>61</v>
      </c>
      <c r="G31" s="63">
        <v>23</v>
      </c>
      <c r="H31" s="63">
        <v>26</v>
      </c>
      <c r="I31" s="63">
        <v>2</v>
      </c>
      <c r="J31" s="63">
        <v>0</v>
      </c>
      <c r="K31" s="6" t="s">
        <v>1666</v>
      </c>
      <c r="L31" s="62" t="s">
        <v>1646</v>
      </c>
      <c r="M31" s="62" t="s">
        <v>992</v>
      </c>
      <c r="N31" s="62" t="s">
        <v>1604</v>
      </c>
      <c r="O31" s="35">
        <v>201</v>
      </c>
      <c r="P31" s="63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62">
        <v>67</v>
      </c>
      <c r="C37" s="62">
        <v>34</v>
      </c>
      <c r="D37" s="62">
        <v>22</v>
      </c>
      <c r="E37" s="63">
        <v>11</v>
      </c>
      <c r="F37" s="37">
        <v>79</v>
      </c>
      <c r="G37" s="63">
        <v>29</v>
      </c>
      <c r="H37" s="63">
        <v>32</v>
      </c>
      <c r="I37" s="63">
        <v>2</v>
      </c>
      <c r="J37" s="63">
        <v>5</v>
      </c>
      <c r="K37" s="6" t="s">
        <v>1546</v>
      </c>
      <c r="L37" s="62" t="s">
        <v>1512</v>
      </c>
      <c r="M37" s="62" t="s">
        <v>458</v>
      </c>
      <c r="N37" s="62" t="s">
        <v>1661</v>
      </c>
      <c r="O37" s="35">
        <v>204</v>
      </c>
      <c r="P37" s="63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62">
        <v>66</v>
      </c>
      <c r="C38" s="62">
        <v>35</v>
      </c>
      <c r="D38" s="62">
        <v>24</v>
      </c>
      <c r="E38" s="63">
        <v>7</v>
      </c>
      <c r="F38" s="37">
        <v>77</v>
      </c>
      <c r="G38" s="63">
        <v>27</v>
      </c>
      <c r="H38" s="63">
        <v>31</v>
      </c>
      <c r="I38" s="63">
        <v>4</v>
      </c>
      <c r="J38" s="63">
        <v>2</v>
      </c>
      <c r="K38" s="6" t="s">
        <v>1549</v>
      </c>
      <c r="L38" s="62" t="s">
        <v>1607</v>
      </c>
      <c r="M38" s="62" t="s">
        <v>776</v>
      </c>
      <c r="N38" s="62" t="s">
        <v>1653</v>
      </c>
      <c r="O38" s="35">
        <v>213</v>
      </c>
      <c r="P38" s="63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1662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6581B286-258A-4193-8168-301CB8B11344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24734-779D-4F5F-961B-FE3E59925354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63">
        <v>9</v>
      </c>
      <c r="F6" s="37">
        <v>85</v>
      </c>
      <c r="G6" s="35">
        <v>26</v>
      </c>
      <c r="H6" s="63">
        <v>33</v>
      </c>
      <c r="I6" s="63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1591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1679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1587</v>
      </c>
      <c r="L14" s="1" t="s">
        <v>1512</v>
      </c>
      <c r="M14" s="1" t="s">
        <v>1687</v>
      </c>
      <c r="N14" s="1" t="s">
        <v>1688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1639</v>
      </c>
      <c r="L15" s="1" t="s">
        <v>1682</v>
      </c>
      <c r="M15" s="1" t="s">
        <v>867</v>
      </c>
      <c r="N15" s="1" t="s">
        <v>1683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1432</v>
      </c>
      <c r="M17" s="1" t="s">
        <v>1241</v>
      </c>
      <c r="N17" s="1" t="s">
        <v>1686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62">
        <v>66</v>
      </c>
      <c r="C18" s="62">
        <v>32</v>
      </c>
      <c r="D18" s="62">
        <v>25</v>
      </c>
      <c r="E18" s="63">
        <v>9</v>
      </c>
      <c r="F18" s="37">
        <v>73</v>
      </c>
      <c r="G18" s="63">
        <v>26</v>
      </c>
      <c r="H18" s="63">
        <v>29</v>
      </c>
      <c r="I18" s="63">
        <v>3</v>
      </c>
      <c r="J18" s="63">
        <v>4</v>
      </c>
      <c r="K18" s="6" t="s">
        <v>1484</v>
      </c>
      <c r="L18" s="62" t="s">
        <v>1289</v>
      </c>
      <c r="M18" s="62" t="s">
        <v>752</v>
      </c>
      <c r="N18" s="62" t="s">
        <v>1535</v>
      </c>
      <c r="O18" s="35">
        <v>176</v>
      </c>
      <c r="P18" s="63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1298</v>
      </c>
      <c r="M19" s="1" t="s">
        <v>629</v>
      </c>
      <c r="N19" s="1" t="s">
        <v>1586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1690</v>
      </c>
      <c r="L20" s="1" t="s">
        <v>1264</v>
      </c>
      <c r="M20" s="1" t="s">
        <v>771</v>
      </c>
      <c r="N20" s="1" t="s">
        <v>1691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1684</v>
      </c>
      <c r="L21" s="9" t="s">
        <v>1598</v>
      </c>
      <c r="M21" s="9" t="s">
        <v>1496</v>
      </c>
      <c r="N21" s="9" t="s">
        <v>1642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1667</v>
      </c>
      <c r="M25" s="4" t="s">
        <v>461</v>
      </c>
      <c r="N25" s="4" t="s">
        <v>1668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1600</v>
      </c>
      <c r="L26" s="1" t="s">
        <v>1523</v>
      </c>
      <c r="M26" s="1" t="s">
        <v>740</v>
      </c>
      <c r="N26" s="1" t="s">
        <v>1669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1656</v>
      </c>
      <c r="L27" s="1" t="s">
        <v>1287</v>
      </c>
      <c r="M27" s="1" t="s">
        <v>1625</v>
      </c>
      <c r="N27" s="1" t="s">
        <v>1657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1647</v>
      </c>
      <c r="L29" s="1" t="s">
        <v>1289</v>
      </c>
      <c r="M29" s="1" t="s">
        <v>777</v>
      </c>
      <c r="N29" s="1" t="s">
        <v>1651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62">
        <v>67</v>
      </c>
      <c r="C30" s="62">
        <v>35</v>
      </c>
      <c r="D30" s="62">
        <v>29</v>
      </c>
      <c r="E30" s="63">
        <v>3</v>
      </c>
      <c r="F30" s="37">
        <v>73</v>
      </c>
      <c r="G30" s="63">
        <v>26</v>
      </c>
      <c r="H30" s="63">
        <v>31</v>
      </c>
      <c r="I30" s="63">
        <v>4</v>
      </c>
      <c r="J30" s="63">
        <v>1</v>
      </c>
      <c r="K30" s="6" t="s">
        <v>1296</v>
      </c>
      <c r="L30" s="62" t="s">
        <v>1585</v>
      </c>
      <c r="M30" s="62" t="s">
        <v>852</v>
      </c>
      <c r="N30" s="62" t="s">
        <v>1636</v>
      </c>
      <c r="O30" s="35">
        <v>190</v>
      </c>
      <c r="P30" s="63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62">
        <v>68</v>
      </c>
      <c r="C31" s="62">
        <v>28</v>
      </c>
      <c r="D31" s="62">
        <v>35</v>
      </c>
      <c r="E31" s="63">
        <v>5</v>
      </c>
      <c r="F31" s="37">
        <v>61</v>
      </c>
      <c r="G31" s="63">
        <v>23</v>
      </c>
      <c r="H31" s="63">
        <v>26</v>
      </c>
      <c r="I31" s="63">
        <v>2</v>
      </c>
      <c r="J31" s="63">
        <v>0</v>
      </c>
      <c r="K31" s="6" t="s">
        <v>1666</v>
      </c>
      <c r="L31" s="62" t="s">
        <v>1646</v>
      </c>
      <c r="M31" s="62" t="s">
        <v>992</v>
      </c>
      <c r="N31" s="62" t="s">
        <v>1604</v>
      </c>
      <c r="O31" s="35">
        <v>201</v>
      </c>
      <c r="P31" s="63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62">
        <v>67</v>
      </c>
      <c r="C37" s="62">
        <v>34</v>
      </c>
      <c r="D37" s="62">
        <v>22</v>
      </c>
      <c r="E37" s="63">
        <v>11</v>
      </c>
      <c r="F37" s="37">
        <v>79</v>
      </c>
      <c r="G37" s="63">
        <v>29</v>
      </c>
      <c r="H37" s="63">
        <v>32</v>
      </c>
      <c r="I37" s="63">
        <v>2</v>
      </c>
      <c r="J37" s="63">
        <v>5</v>
      </c>
      <c r="K37" s="6" t="s">
        <v>1546</v>
      </c>
      <c r="L37" s="62" t="s">
        <v>1512</v>
      </c>
      <c r="M37" s="62" t="s">
        <v>458</v>
      </c>
      <c r="N37" s="62" t="s">
        <v>1661</v>
      </c>
      <c r="O37" s="35">
        <v>204</v>
      </c>
      <c r="P37" s="63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62">
        <v>66</v>
      </c>
      <c r="C38" s="62">
        <v>35</v>
      </c>
      <c r="D38" s="62">
        <v>24</v>
      </c>
      <c r="E38" s="63">
        <v>7</v>
      </c>
      <c r="F38" s="37">
        <v>77</v>
      </c>
      <c r="G38" s="63">
        <v>27</v>
      </c>
      <c r="H38" s="63">
        <v>31</v>
      </c>
      <c r="I38" s="63">
        <v>4</v>
      </c>
      <c r="J38" s="63">
        <v>2</v>
      </c>
      <c r="K38" s="6" t="s">
        <v>1549</v>
      </c>
      <c r="L38" s="62" t="s">
        <v>1607</v>
      </c>
      <c r="M38" s="62" t="s">
        <v>776</v>
      </c>
      <c r="N38" s="62" t="s">
        <v>1653</v>
      </c>
      <c r="O38" s="35">
        <v>213</v>
      </c>
      <c r="P38" s="63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1662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A42CBD6-4589-4BC4-B5E0-BB309D590002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workbookViewId="0">
      <selection activeCell="A14" sqref="A14:S2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69</v>
      </c>
      <c r="C4" s="4">
        <f>Boston_Bruins!$I$84</f>
        <v>40</v>
      </c>
      <c r="D4" s="4">
        <f>Boston_Bruins!$J$84</f>
        <v>14</v>
      </c>
      <c r="E4" s="33">
        <f>Boston_Bruins!$L$84</f>
        <v>15</v>
      </c>
      <c r="F4" s="34">
        <f>(C4*2)+E4</f>
        <v>95</v>
      </c>
      <c r="G4" s="32">
        <f>C4-(Boston_Bruins!$K$84+I4)</f>
        <v>31</v>
      </c>
      <c r="H4" s="33">
        <f>C4-I4</f>
        <v>37</v>
      </c>
      <c r="I4" s="33">
        <f>Boston_Bruins!$M$84</f>
        <v>3</v>
      </c>
      <c r="J4" s="34">
        <f>Boston_Bruins!$N$84</f>
        <v>3</v>
      </c>
      <c r="K4" s="3" t="str">
        <f>Boston_Bruins!$O$85</f>
        <v>22-8-6</v>
      </c>
      <c r="L4" s="4" t="str">
        <f>Boston_Bruins!$R$85</f>
        <v>18-6-9</v>
      </c>
      <c r="M4" s="4" t="str">
        <f>Boston_Bruins!$U$85</f>
        <v>15-3-3</v>
      </c>
      <c r="N4" s="4" t="str">
        <f>Boston_Bruins!$X$85</f>
        <v>24-9-5</v>
      </c>
      <c r="O4" s="32">
        <f>Boston_Bruins!$E$85</f>
        <v>231</v>
      </c>
      <c r="P4" s="33">
        <f>Boston_Bruins!$F$85</f>
        <v>190</v>
      </c>
      <c r="Q4" s="34">
        <f t="shared" ref="Q4:Q11" si="0">O4-P4</f>
        <v>41</v>
      </c>
      <c r="R4" s="3" t="str">
        <f>Boston_Bruins!$AA$85</f>
        <v>W2</v>
      </c>
      <c r="S4" s="5" t="str">
        <f>Boston_Bruins!$AD$85</f>
        <v>6-2-2</v>
      </c>
    </row>
    <row r="5" spans="1:20" x14ac:dyDescent="0.25">
      <c r="A5" s="12" t="s">
        <v>57</v>
      </c>
      <c r="B5" s="1">
        <f>Buffalo_Sabres!$C$86</f>
        <v>68</v>
      </c>
      <c r="C5" s="1">
        <f>Buffalo_Sabres!$I$84</f>
        <v>32</v>
      </c>
      <c r="D5" s="1">
        <f>Buffalo_Sabres!$J$84</f>
        <v>31</v>
      </c>
      <c r="E5" s="36">
        <f>Buffalo_Sabres!$L$84</f>
        <v>5</v>
      </c>
      <c r="F5" s="37">
        <f t="shared" ref="F5:F11" si="1">(C5*2)+E5</f>
        <v>69</v>
      </c>
      <c r="G5" s="35">
        <f>C5-(Buffalo_Sabres!$K$84+I5)</f>
        <v>26</v>
      </c>
      <c r="H5" s="36">
        <f t="shared" ref="H5:H11" si="2">C5-I5</f>
        <v>30</v>
      </c>
      <c r="I5" s="36">
        <f>Buffalo_Sabres!$M$84</f>
        <v>2</v>
      </c>
      <c r="J5" s="37">
        <f>Buffalo_Sabres!$N$84</f>
        <v>1</v>
      </c>
      <c r="K5" s="6" t="str">
        <f>Buffalo_Sabres!$O$85</f>
        <v>17-17-1</v>
      </c>
      <c r="L5" s="1" t="str">
        <f>Buffalo_Sabres!$R$85</f>
        <v>15-14-4</v>
      </c>
      <c r="M5" s="1" t="str">
        <f>Buffalo_Sabres!$U$85</f>
        <v>10-9-2</v>
      </c>
      <c r="N5" s="1" t="str">
        <f>Buffalo_Sabres!$X$85</f>
        <v>19-17-5</v>
      </c>
      <c r="O5" s="35">
        <f>Buffalo_Sabres!$E$85</f>
        <v>201</v>
      </c>
      <c r="P5" s="36">
        <f>Buffalo_Sabres!$F$85</f>
        <v>202</v>
      </c>
      <c r="Q5" s="37">
        <f t="shared" si="0"/>
        <v>-1</v>
      </c>
      <c r="R5" s="6" t="str">
        <f>Buffalo_Sabres!$AA$85</f>
        <v>L1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67</v>
      </c>
      <c r="C6" s="1">
        <f>Detroit_Red_Wings!$I$84</f>
        <v>34</v>
      </c>
      <c r="D6" s="1">
        <f>Detroit_Red_Wings!$J$84</f>
        <v>27</v>
      </c>
      <c r="E6" s="36">
        <f>Detroit_Red_Wings!$L$84</f>
        <v>6</v>
      </c>
      <c r="F6" s="37">
        <f t="shared" si="1"/>
        <v>74</v>
      </c>
      <c r="G6" s="35">
        <f>C6-(Detroit_Red_Wings!$K$84+I6)</f>
        <v>24</v>
      </c>
      <c r="H6" s="36">
        <f t="shared" si="2"/>
        <v>32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19-11-5</v>
      </c>
      <c r="L6" s="1" t="str">
        <f>Detroit_Red_Wings!$R$85</f>
        <v>15-16-1</v>
      </c>
      <c r="M6" s="1" t="str">
        <f>Detroit_Red_Wings!$U$85</f>
        <v>9-7-3</v>
      </c>
      <c r="N6" s="1" t="str">
        <f>Detroit_Red_Wings!$X$85</f>
        <v>18-15-3</v>
      </c>
      <c r="O6" s="35">
        <f>Detroit_Red_Wings!$E$85</f>
        <v>229</v>
      </c>
      <c r="P6" s="36">
        <f>Detroit_Red_Wings!$F$85</f>
        <v>223</v>
      </c>
      <c r="Q6" s="37">
        <f t="shared" si="0"/>
        <v>6</v>
      </c>
      <c r="R6" s="6" t="str">
        <f>Detroit_Red_Wings!$AA$85</f>
        <v>W1</v>
      </c>
      <c r="S6" s="7" t="str">
        <f>Detroit_Red_Wings!$AD$85</f>
        <v>3-7-0</v>
      </c>
    </row>
    <row r="7" spans="1:20" x14ac:dyDescent="0.25">
      <c r="A7" s="12" t="s">
        <v>52</v>
      </c>
      <c r="B7" s="1">
        <f>Florida_Panthers!$C$86</f>
        <v>68</v>
      </c>
      <c r="C7" s="1">
        <f>Florida_Panthers!$I$84</f>
        <v>45</v>
      </c>
      <c r="D7" s="1">
        <f>Florida_Panthers!$J$84</f>
        <v>19</v>
      </c>
      <c r="E7" s="36">
        <f>Florida_Panthers!$L$84</f>
        <v>4</v>
      </c>
      <c r="F7" s="37">
        <f t="shared" si="1"/>
        <v>94</v>
      </c>
      <c r="G7" s="35">
        <f>C7-(Florida_Panthers!$K$84+I7)</f>
        <v>37</v>
      </c>
      <c r="H7" s="36">
        <f t="shared" si="2"/>
        <v>43</v>
      </c>
      <c r="I7" s="36">
        <f>Florida_Panthers!$M$84</f>
        <v>2</v>
      </c>
      <c r="J7" s="37">
        <f>Florida_Panthers!$N$84</f>
        <v>1</v>
      </c>
      <c r="K7" s="6" t="str">
        <f>Florida_Panthers!$O$85</f>
        <v>21-10-2</v>
      </c>
      <c r="L7" s="1" t="str">
        <f>Florida_Panthers!$R$85</f>
        <v>24-9-2</v>
      </c>
      <c r="M7" s="1" t="str">
        <f>Florida_Panthers!$U$85</f>
        <v>12-2-3</v>
      </c>
      <c r="N7" s="1" t="str">
        <f>Florida_Panthers!$X$85</f>
        <v>26-8-3</v>
      </c>
      <c r="O7" s="35">
        <f>Florida_Panthers!$E$85</f>
        <v>224</v>
      </c>
      <c r="P7" s="36">
        <f>Florida_Panthers!$F$85</f>
        <v>165</v>
      </c>
      <c r="Q7" s="37">
        <f t="shared" si="0"/>
        <v>59</v>
      </c>
      <c r="R7" s="6" t="str">
        <f>Florida_Panthers!$AA$85</f>
        <v>L2</v>
      </c>
      <c r="S7" s="7" t="str">
        <f>Florida_Panthers!$AD$85</f>
        <v>7-3-0</v>
      </c>
    </row>
    <row r="8" spans="1:20" x14ac:dyDescent="0.25">
      <c r="A8" s="12" t="s">
        <v>58</v>
      </c>
      <c r="B8" s="1">
        <f>Montreal_Canadiens!$C$86</f>
        <v>67</v>
      </c>
      <c r="C8" s="1">
        <f>Montreal_Canadiens!$I$84</f>
        <v>25</v>
      </c>
      <c r="D8" s="1">
        <f>Montreal_Canadiens!$J$84</f>
        <v>31</v>
      </c>
      <c r="E8" s="36">
        <f>Montreal_Canadiens!$L$84</f>
        <v>11</v>
      </c>
      <c r="F8" s="37">
        <f t="shared" si="1"/>
        <v>61</v>
      </c>
      <c r="G8" s="35">
        <f>C8-(Montreal_Canadiens!$K$84+I8)</f>
        <v>15</v>
      </c>
      <c r="H8" s="36">
        <f t="shared" si="2"/>
        <v>21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13-17-4</v>
      </c>
      <c r="L8" s="1" t="str">
        <f>Montreal_Canadiens!$R$85</f>
        <v>12-14-7</v>
      </c>
      <c r="M8" s="1" t="str">
        <f>Montreal_Canadiens!$U$85</f>
        <v>4-11-5</v>
      </c>
      <c r="N8" s="1" t="str">
        <f>Montreal_Canadiens!$X$85</f>
        <v>13-18-8</v>
      </c>
      <c r="O8" s="35">
        <f>Montreal_Canadiens!$E$85</f>
        <v>186</v>
      </c>
      <c r="P8" s="36">
        <f>Montreal_Canadiens!$F$85</f>
        <v>236</v>
      </c>
      <c r="Q8" s="37">
        <f t="shared" si="0"/>
        <v>-50</v>
      </c>
      <c r="R8" s="6" t="str">
        <f>Montreal_Canadiens!$AA$85</f>
        <v>L2</v>
      </c>
      <c r="S8" s="7" t="str">
        <f>Montreal_Canadiens!$AD$85</f>
        <v>3-4-3</v>
      </c>
    </row>
    <row r="9" spans="1:20" x14ac:dyDescent="0.25">
      <c r="A9" s="12" t="s">
        <v>59</v>
      </c>
      <c r="B9" s="1">
        <f>Ottawa_Senators!$C$86</f>
        <v>65</v>
      </c>
      <c r="C9" s="1">
        <f>Ottawa_Senators!$I$84</f>
        <v>28</v>
      </c>
      <c r="D9" s="1">
        <f>Ottawa_Senators!$J$84</f>
        <v>33</v>
      </c>
      <c r="E9" s="36">
        <f>Ottawa_Senators!$L$84</f>
        <v>4</v>
      </c>
      <c r="F9" s="37">
        <f t="shared" si="1"/>
        <v>60</v>
      </c>
      <c r="G9" s="35">
        <f>C9-(Ottawa_Senators!$K$84+I9)</f>
        <v>19</v>
      </c>
      <c r="H9" s="36">
        <f t="shared" si="2"/>
        <v>25</v>
      </c>
      <c r="I9" s="36">
        <f>Ottawa_Senators!$M$84</f>
        <v>3</v>
      </c>
      <c r="J9" s="37">
        <f>Ottawa_Senators!$N$84</f>
        <v>0</v>
      </c>
      <c r="K9" s="6" t="str">
        <f>Ottawa_Senators!$O$85</f>
        <v>18-14-2</v>
      </c>
      <c r="L9" s="1" t="str">
        <f>Ottawa_Senators!$R$85</f>
        <v>10-19-2</v>
      </c>
      <c r="M9" s="1" t="str">
        <f>Ottawa_Senators!$U$85</f>
        <v>11-6-2</v>
      </c>
      <c r="N9" s="1" t="str">
        <f>Ottawa_Senators!$X$85</f>
        <v>21-15-2</v>
      </c>
      <c r="O9" s="35">
        <f>Ottawa_Senators!$E$85</f>
        <v>209</v>
      </c>
      <c r="P9" s="36">
        <f>Ottawa_Senators!$F$85</f>
        <v>226</v>
      </c>
      <c r="Q9" s="37">
        <f t="shared" si="0"/>
        <v>-17</v>
      </c>
      <c r="R9" s="6" t="str">
        <f>Ottawa_Senators!$AA$85</f>
        <v>W3</v>
      </c>
      <c r="S9" s="7" t="str">
        <f>Ottawa_Senators!$AD$85</f>
        <v>3-6-1</v>
      </c>
    </row>
    <row r="10" spans="1:20" x14ac:dyDescent="0.25">
      <c r="A10" s="12" t="s">
        <v>55</v>
      </c>
      <c r="B10" s="1">
        <f>Tampa_Bay_Lightning!$C$86</f>
        <v>67</v>
      </c>
      <c r="C10" s="1">
        <f>Tampa_Bay_Lightning!$I$84</f>
        <v>36</v>
      </c>
      <c r="D10" s="1">
        <f>Tampa_Bay_Lightning!$J$84</f>
        <v>25</v>
      </c>
      <c r="E10" s="36">
        <f>Tampa_Bay_Lightning!$L$84</f>
        <v>6</v>
      </c>
      <c r="F10" s="37">
        <f t="shared" si="1"/>
        <v>78</v>
      </c>
      <c r="G10" s="35">
        <f>C10-(Tampa_Bay_Lightning!$K$84+I10)</f>
        <v>29</v>
      </c>
      <c r="H10" s="36">
        <f t="shared" si="2"/>
        <v>33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21-9-4</v>
      </c>
      <c r="L10" s="1" t="str">
        <f>Tampa_Bay_Lightning!$R$85</f>
        <v>15-16-2</v>
      </c>
      <c r="M10" s="1" t="str">
        <f>Tampa_Bay_Lightning!$U$85</f>
        <v>8-7-4</v>
      </c>
      <c r="N10" s="1" t="str">
        <f>Tampa_Bay_Lightning!$X$85</f>
        <v>20-15-4</v>
      </c>
      <c r="O10" s="35">
        <f>Tampa_Bay_Lightning!$E$85</f>
        <v>235</v>
      </c>
      <c r="P10" s="36">
        <f>Tampa_Bay_Lightning!$F$85</f>
        <v>225</v>
      </c>
      <c r="Q10" s="37">
        <f t="shared" si="0"/>
        <v>10</v>
      </c>
      <c r="R10" s="6" t="str">
        <f>Tampa_Bay_Lightning!$AA$85</f>
        <v>W3</v>
      </c>
      <c r="S10" s="7" t="str">
        <f>Tampa_Bay_Lightning!$AD$85</f>
        <v>6-3-1</v>
      </c>
    </row>
    <row r="11" spans="1:20" ht="15.75" thickBot="1" x14ac:dyDescent="0.3">
      <c r="A11" s="12" t="s">
        <v>54</v>
      </c>
      <c r="B11" s="1">
        <f>Toronto_Maple_Leafs!$C$86</f>
        <v>66</v>
      </c>
      <c r="C11" s="1">
        <f>Toronto_Maple_Leafs!$I$84</f>
        <v>38</v>
      </c>
      <c r="D11" s="1">
        <f>Toronto_Maple_Leafs!$J$84</f>
        <v>19</v>
      </c>
      <c r="E11" s="39">
        <f>Toronto_Maple_Leafs!$L$84</f>
        <v>9</v>
      </c>
      <c r="F11" s="40">
        <f t="shared" si="1"/>
        <v>85</v>
      </c>
      <c r="G11" s="38">
        <f>C11-(Toronto_Maple_Leafs!$K$84+I11)</f>
        <v>26</v>
      </c>
      <c r="H11" s="39">
        <f t="shared" si="2"/>
        <v>33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18-13-3</v>
      </c>
      <c r="L11" s="1" t="str">
        <f>Toronto_Maple_Leafs!$R$85</f>
        <v>20-6-6</v>
      </c>
      <c r="M11" s="1" t="str">
        <f>Toronto_Maple_Leafs!$U$85</f>
        <v>8-9-2</v>
      </c>
      <c r="N11" s="1" t="str">
        <f>Toronto_Maple_Leafs!$X$85</f>
        <v>15-13-7</v>
      </c>
      <c r="O11" s="35">
        <f>Toronto_Maple_Leafs!$E$85</f>
        <v>241</v>
      </c>
      <c r="P11" s="36">
        <f>Toronto_Maple_Leafs!$F$85</f>
        <v>208</v>
      </c>
      <c r="Q11" s="37">
        <f t="shared" si="0"/>
        <v>33</v>
      </c>
      <c r="R11" s="6" t="str">
        <f>Toronto_Maple_Leafs!$AA$85</f>
        <v>L1</v>
      </c>
      <c r="S11" s="7" t="str">
        <f>Toronto_Maple_Leafs!$AD$85</f>
        <v>6-3-1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67</v>
      </c>
      <c r="C14" s="1">
        <f>Carolina_Hurricanes!$I$84</f>
        <v>41</v>
      </c>
      <c r="D14" s="1">
        <f>Carolina_Hurricanes!$J$84</f>
        <v>20</v>
      </c>
      <c r="E14" s="36">
        <f>Carolina_Hurricanes!$L$84</f>
        <v>6</v>
      </c>
      <c r="F14" s="34">
        <f>(C14*2)+E14</f>
        <v>88</v>
      </c>
      <c r="G14" s="36">
        <f>C14-(Carolina_Hurricanes!$K$84+I14)</f>
        <v>34</v>
      </c>
      <c r="H14" s="36">
        <f>C14-I14</f>
        <v>39</v>
      </c>
      <c r="I14" s="36">
        <f>Carolina_Hurricanes!$M$84</f>
        <v>2</v>
      </c>
      <c r="J14" s="36">
        <f>Carolina_Hurricanes!$N$84</f>
        <v>4</v>
      </c>
      <c r="K14" s="6" t="str">
        <f>Carolina_Hurricanes!$O$85</f>
        <v>22-9-4</v>
      </c>
      <c r="L14" s="1" t="str">
        <f>Carolina_Hurricanes!$R$85</f>
        <v>19-11-2</v>
      </c>
      <c r="M14" s="1" t="str">
        <f>Carolina_Hurricanes!$U$85</f>
        <v>12-4-3</v>
      </c>
      <c r="N14" s="1" t="str">
        <f>Carolina_Hurricanes!$X$85</f>
        <v>26-7-4</v>
      </c>
      <c r="O14" s="35">
        <f>Carolina_Hurricanes!$E$85</f>
        <v>225</v>
      </c>
      <c r="P14" s="36">
        <f>Carolina_Hurricanes!$F$85</f>
        <v>182</v>
      </c>
      <c r="Q14" s="37">
        <f t="shared" ref="Q14:Q21" si="3">O14-P14</f>
        <v>43</v>
      </c>
      <c r="R14" s="6" t="str">
        <f>Carolina_Hurricanes!$AA$85</f>
        <v>W2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67</v>
      </c>
      <c r="C15" s="1">
        <f>Columbus_Blue_Jackets!$I$84</f>
        <v>23</v>
      </c>
      <c r="D15" s="1">
        <f>Columbus_Blue_Jackets!$J$84</f>
        <v>33</v>
      </c>
      <c r="E15" s="36">
        <f>Columbus_Blue_Jackets!$L$84</f>
        <v>11</v>
      </c>
      <c r="F15" s="37">
        <f t="shared" ref="F15:F21" si="4">(C15*2)+E15</f>
        <v>57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2</v>
      </c>
      <c r="J15" s="36">
        <f>Columbus_Blue_Jackets!$N$84</f>
        <v>2</v>
      </c>
      <c r="K15" s="6" t="str">
        <f>Columbus_Blue_Jackets!$O$85</f>
        <v>13-17-5</v>
      </c>
      <c r="L15" s="1" t="str">
        <f>Columbus_Blue_Jackets!$R$85</f>
        <v>10-16-6</v>
      </c>
      <c r="M15" s="1" t="str">
        <f>Columbus_Blue_Jackets!$U$85</f>
        <v>4-13-3</v>
      </c>
      <c r="N15" s="1" t="str">
        <f>Columbus_Blue_Jackets!$X$85</f>
        <v>10-24-7</v>
      </c>
      <c r="O15" s="35">
        <f>Columbus_Blue_Jackets!$E$85</f>
        <v>198</v>
      </c>
      <c r="P15" s="36">
        <f>Columbus_Blue_Jackets!$F$85</f>
        <v>240</v>
      </c>
      <c r="Q15" s="37">
        <f t="shared" si="3"/>
        <v>-42</v>
      </c>
      <c r="R15" s="6" t="str">
        <f>Columbus_Blue_Jackets!$AA$85</f>
        <v>W1</v>
      </c>
      <c r="S15" s="7" t="str">
        <f>Columbus_Blue_Jackets!$AD$85</f>
        <v>4-5-1</v>
      </c>
    </row>
    <row r="16" spans="1:20" x14ac:dyDescent="0.25">
      <c r="A16" s="12" t="s">
        <v>63</v>
      </c>
      <c r="B16" s="1">
        <f>New_Jersey_Devils!$C$86</f>
        <v>67</v>
      </c>
      <c r="C16" s="1">
        <f>New_Jersey_Devils!$I$84</f>
        <v>32</v>
      </c>
      <c r="D16" s="1">
        <f>New_Jersey_Devils!$J$84</f>
        <v>31</v>
      </c>
      <c r="E16" s="36">
        <f>New_Jersey_Devils!$L$84</f>
        <v>4</v>
      </c>
      <c r="F16" s="37">
        <f t="shared" si="4"/>
        <v>68</v>
      </c>
      <c r="G16" s="36">
        <f>C16-(New_Jersey_Devils!$K$84+I16)</f>
        <v>27</v>
      </c>
      <c r="H16" s="36">
        <f t="shared" si="5"/>
        <v>32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15-17-2</v>
      </c>
      <c r="L16" s="1" t="str">
        <f>New_Jersey_Devils!$R$85</f>
        <v>17-14-2</v>
      </c>
      <c r="M16" s="1" t="str">
        <f>New_Jersey_Devils!$U$85</f>
        <v>9-9-2</v>
      </c>
      <c r="N16" s="1" t="str">
        <f>New_Jersey_Devils!$X$85</f>
        <v>18-17-3</v>
      </c>
      <c r="O16" s="35">
        <f>New_Jersey_Devils!$E$85</f>
        <v>219</v>
      </c>
      <c r="P16" s="36">
        <f>New_Jersey_Devils!$F$85</f>
        <v>233</v>
      </c>
      <c r="Q16" s="37">
        <f t="shared" si="3"/>
        <v>-14</v>
      </c>
      <c r="R16" s="6" t="str">
        <f>New_Jersey_Devils!$AA$85</f>
        <v>L1</v>
      </c>
      <c r="S16" s="7" t="str">
        <f>New_Jersey_Devils!$AD$85</f>
        <v>3-7-0</v>
      </c>
    </row>
    <row r="17" spans="1:19" x14ac:dyDescent="0.25">
      <c r="A17" s="12" t="s">
        <v>64</v>
      </c>
      <c r="B17" s="1">
        <f>New_York_Islanders!$C$86</f>
        <v>66</v>
      </c>
      <c r="C17" s="1">
        <f>New_York_Islanders!$I$84</f>
        <v>29</v>
      </c>
      <c r="D17" s="1">
        <f>New_York_Islanders!$J$84</f>
        <v>22</v>
      </c>
      <c r="E17" s="36">
        <f>New_York_Islanders!$L$84</f>
        <v>15</v>
      </c>
      <c r="F17" s="37">
        <f t="shared" si="4"/>
        <v>73</v>
      </c>
      <c r="G17" s="36">
        <f>C17-(New_York_Islanders!$K$84+I17)</f>
        <v>21</v>
      </c>
      <c r="H17" s="36">
        <f t="shared" si="5"/>
        <v>28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15-8-10</v>
      </c>
      <c r="L17" s="1" t="str">
        <f>New_York_Islanders!$R$85</f>
        <v>14-14-5</v>
      </c>
      <c r="M17" s="1" t="str">
        <f>New_York_Islanders!$U$85</f>
        <v>8-4-5</v>
      </c>
      <c r="N17" s="1" t="str">
        <f>New_York_Islanders!$X$85</f>
        <v>18-10-9</v>
      </c>
      <c r="O17" s="35">
        <f>New_York_Islanders!$E$85</f>
        <v>200</v>
      </c>
      <c r="P17" s="36">
        <f>New_York_Islanders!$F$85</f>
        <v>217</v>
      </c>
      <c r="Q17" s="37">
        <f t="shared" si="3"/>
        <v>-17</v>
      </c>
      <c r="R17" s="6" t="str">
        <f>New_York_Islanders!$AA$85</f>
        <v>L3</v>
      </c>
      <c r="S17" s="7" t="str">
        <f>New_York_Islanders!$AD$85</f>
        <v>6-3-1</v>
      </c>
    </row>
    <row r="18" spans="1:19" x14ac:dyDescent="0.25">
      <c r="A18" s="12" t="s">
        <v>60</v>
      </c>
      <c r="B18" s="1">
        <f>New_York_Rangers!$C$86</f>
        <v>67</v>
      </c>
      <c r="C18" s="1">
        <f>New_York_Rangers!$I$84</f>
        <v>44</v>
      </c>
      <c r="D18" s="1">
        <f>New_York_Rangers!$J$84</f>
        <v>19</v>
      </c>
      <c r="E18" s="36">
        <f>New_York_Rangers!$L$84</f>
        <v>4</v>
      </c>
      <c r="F18" s="37">
        <f t="shared" si="4"/>
        <v>92</v>
      </c>
      <c r="G18" s="36">
        <f>C18-(New_York_Rangers!$K$84+I18)</f>
        <v>36</v>
      </c>
      <c r="H18" s="36">
        <f t="shared" si="5"/>
        <v>43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23-8-0</v>
      </c>
      <c r="L18" s="1" t="str">
        <f>New_York_Rangers!$R$85</f>
        <v>21-11-4</v>
      </c>
      <c r="M18" s="1" t="str">
        <f>New_York_Rangers!$U$85</f>
        <v>14-5-0</v>
      </c>
      <c r="N18" s="1" t="str">
        <f>New_York_Rangers!$X$85</f>
        <v>25-11-2</v>
      </c>
      <c r="O18" s="35">
        <f>New_York_Rangers!$E$85</f>
        <v>224</v>
      </c>
      <c r="P18" s="36">
        <f>New_York_Rangers!$F$85</f>
        <v>183</v>
      </c>
      <c r="Q18" s="37">
        <f t="shared" si="3"/>
        <v>41</v>
      </c>
      <c r="R18" s="6" t="str">
        <f>New_York_Rangers!$AA$85</f>
        <v>W1</v>
      </c>
      <c r="S18" s="7" t="str">
        <f>New_York_Rangers!$AD$85</f>
        <v>6-3-1</v>
      </c>
    </row>
    <row r="19" spans="1:19" x14ac:dyDescent="0.25">
      <c r="A19" s="12" t="s">
        <v>62</v>
      </c>
      <c r="B19" s="1">
        <f>Philadelphia_Flyers!$C$86</f>
        <v>68</v>
      </c>
      <c r="C19" s="1">
        <f>Philadelphia_Flyers!$I$84</f>
        <v>34</v>
      </c>
      <c r="D19" s="1">
        <f>Philadelphia_Flyers!$J$84</f>
        <v>26</v>
      </c>
      <c r="E19" s="36">
        <f>Philadelphia_Flyers!$L$84</f>
        <v>8</v>
      </c>
      <c r="F19" s="37">
        <f t="shared" si="4"/>
        <v>76</v>
      </c>
      <c r="G19" s="36">
        <f>C19-(Philadelphia_Flyers!$K$84+I19)</f>
        <v>26</v>
      </c>
      <c r="H19" s="36">
        <f t="shared" si="5"/>
        <v>30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17-14-3</v>
      </c>
      <c r="L19" s="1" t="str">
        <f>Philadelphia_Flyers!$R$85</f>
        <v>17-12-5</v>
      </c>
      <c r="M19" s="1" t="str">
        <f>Philadelphia_Flyers!$U$85</f>
        <v>8-9-2</v>
      </c>
      <c r="N19" s="1" t="str">
        <f>Philadelphia_Flyers!$X$85</f>
        <v>15-18-4</v>
      </c>
      <c r="O19" s="35">
        <f>Philadelphia_Flyers!$E$85</f>
        <v>202</v>
      </c>
      <c r="P19" s="36">
        <f>Philadelphia_Flyers!$F$85</f>
        <v>208</v>
      </c>
      <c r="Q19" s="37">
        <f t="shared" si="3"/>
        <v>-6</v>
      </c>
      <c r="R19" s="6" t="str">
        <f>Philadelphia_Flyers!$AA$85</f>
        <v>L2</v>
      </c>
      <c r="S19" s="7" t="str">
        <f>Philadelphia_Flyers!$AD$85</f>
        <v>4-5-1</v>
      </c>
    </row>
    <row r="20" spans="1:19" x14ac:dyDescent="0.25">
      <c r="A20" s="12" t="s">
        <v>66</v>
      </c>
      <c r="B20" s="1">
        <f>Pittsburgh_Penguins!$C$86</f>
        <v>66</v>
      </c>
      <c r="C20" s="1">
        <f>Pittsburgh_Penguins!$I$84</f>
        <v>29</v>
      </c>
      <c r="D20" s="1">
        <f>Pittsburgh_Penguins!$J$84</f>
        <v>28</v>
      </c>
      <c r="E20" s="36">
        <f>Pittsburgh_Penguins!$L$84</f>
        <v>9</v>
      </c>
      <c r="F20" s="37">
        <f t="shared" si="4"/>
        <v>67</v>
      </c>
      <c r="G20" s="36">
        <f>C20-(Pittsburgh_Penguins!$K$84+I20)</f>
        <v>24</v>
      </c>
      <c r="H20" s="36">
        <f t="shared" si="5"/>
        <v>27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17-13-4</v>
      </c>
      <c r="L20" s="1" t="str">
        <f>Pittsburgh_Penguins!$R$85</f>
        <v>12-15-5</v>
      </c>
      <c r="M20" s="1" t="str">
        <f>Pittsburgh_Penguins!$U$85</f>
        <v>8-6-4</v>
      </c>
      <c r="N20" s="1" t="str">
        <f>Pittsburgh_Penguins!$X$85</f>
        <v>15-15-7</v>
      </c>
      <c r="O20" s="35">
        <f>Pittsburgh_Penguins!$E$85</f>
        <v>191</v>
      </c>
      <c r="P20" s="36">
        <f>Pittsburgh_Penguins!$F$85</f>
        <v>196</v>
      </c>
      <c r="Q20" s="37">
        <f t="shared" si="3"/>
        <v>-5</v>
      </c>
      <c r="R20" s="6" t="str">
        <f>Pittsburgh_Penguins!$AA$85</f>
        <v>L1</v>
      </c>
      <c r="S20" s="7" t="str">
        <f>Pittsburgh_Penguins!$AD$85</f>
        <v>2-7-1</v>
      </c>
    </row>
    <row r="21" spans="1:19" ht="15.75" thickBot="1" x14ac:dyDescent="0.3">
      <c r="A21" s="13" t="s">
        <v>65</v>
      </c>
      <c r="B21" s="9">
        <f>Washington_Capitals!$C$86</f>
        <v>66</v>
      </c>
      <c r="C21" s="9">
        <f>Washington_Capitals!$I$84</f>
        <v>32</v>
      </c>
      <c r="D21" s="9">
        <f>Washington_Capitals!$J$84</f>
        <v>25</v>
      </c>
      <c r="E21" s="39">
        <f>Washington_Capitals!$L$84</f>
        <v>9</v>
      </c>
      <c r="F21" s="40">
        <f t="shared" si="4"/>
        <v>73</v>
      </c>
      <c r="G21" s="39">
        <f>C21-(Washington_Capitals!$K$84+I21)</f>
        <v>26</v>
      </c>
      <c r="H21" s="39">
        <f t="shared" si="5"/>
        <v>29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17-10-5</v>
      </c>
      <c r="L21" s="9" t="str">
        <f>Washington_Capitals!$R$85</f>
        <v>15-15-4</v>
      </c>
      <c r="M21" s="9" t="str">
        <f>Washington_Capitals!$U$85</f>
        <v>14-7-1</v>
      </c>
      <c r="N21" s="9" t="str">
        <f>Washington_Capitals!$X$85</f>
        <v>19-12-5</v>
      </c>
      <c r="O21" s="38">
        <f>Washington_Capitals!$E$85</f>
        <v>176</v>
      </c>
      <c r="P21" s="39">
        <f>Washington_Capitals!$F$85</f>
        <v>206</v>
      </c>
      <c r="Q21" s="40">
        <f t="shared" si="3"/>
        <v>-30</v>
      </c>
      <c r="R21" s="8" t="str">
        <f>Washington_Capitals!$AA$85</f>
        <v>W2</v>
      </c>
      <c r="S21" s="10" t="str">
        <f>Washington_Capitals!$AD$85</f>
        <v>6-4-0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68</v>
      </c>
      <c r="C25" s="4">
        <f>Arizona_Coyotes!$I$84</f>
        <v>28</v>
      </c>
      <c r="D25" s="4">
        <f>Arizona_Coyotes!$J$84</f>
        <v>35</v>
      </c>
      <c r="E25" s="33">
        <f>Arizona_Coyotes!$L$84</f>
        <v>5</v>
      </c>
      <c r="F25" s="34">
        <f>(C25*2)+E25</f>
        <v>61</v>
      </c>
      <c r="G25" s="33">
        <f>C25-(Arizona_Coyotes!$K$84+I25)</f>
        <v>23</v>
      </c>
      <c r="H25" s="33">
        <f>C25-I25</f>
        <v>26</v>
      </c>
      <c r="I25" s="33">
        <f>Arizona_Coyotes!$M$84</f>
        <v>2</v>
      </c>
      <c r="J25" s="33">
        <f>Arizona_Coyotes!$N$84</f>
        <v>0</v>
      </c>
      <c r="K25" s="3" t="str">
        <f>Arizona_Coyotes!$O$85</f>
        <v>17-16-0</v>
      </c>
      <c r="L25" s="4" t="str">
        <f>Arizona_Coyotes!$R$85</f>
        <v>11-19-5</v>
      </c>
      <c r="M25" s="4" t="str">
        <f>Arizona_Coyotes!$U$85</f>
        <v>8-12-3</v>
      </c>
      <c r="N25" s="4" t="str">
        <f>Arizona_Coyotes!$X$85</f>
        <v>14-19-5</v>
      </c>
      <c r="O25" s="32">
        <f>Arizona_Coyotes!$E$85</f>
        <v>201</v>
      </c>
      <c r="P25" s="33">
        <f>Arizona_Coyotes!$F$85</f>
        <v>224</v>
      </c>
      <c r="Q25" s="34">
        <f t="shared" ref="Q25:Q32" si="6">O25-P25</f>
        <v>-23</v>
      </c>
      <c r="R25" s="3" t="str">
        <f>Arizona_Coyotes!$AA$85</f>
        <v>W2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67</v>
      </c>
      <c r="C26" s="1">
        <f>Chicago_Blackhawks!$I$84</f>
        <v>18</v>
      </c>
      <c r="D26" s="1">
        <f>Chicago_Blackhawks!$J$84</f>
        <v>44</v>
      </c>
      <c r="E26" s="36">
        <f>Chicago_Blackhawks!$L$84</f>
        <v>5</v>
      </c>
      <c r="F26" s="37">
        <f t="shared" ref="F26:F32" si="7">(C26*2)+E26</f>
        <v>41</v>
      </c>
      <c r="G26" s="36">
        <f>C26-(Chicago_Blackhawks!$K$84+I26)</f>
        <v>13</v>
      </c>
      <c r="H26" s="36">
        <f t="shared" ref="H26:H32" si="8">C26-I26</f>
        <v>17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13-18-4</v>
      </c>
      <c r="L26" s="1" t="str">
        <f>Chicago_Blackhawks!$R$85</f>
        <v>5-26-1</v>
      </c>
      <c r="M26" s="1" t="str">
        <f>Chicago_Blackhawks!$U$85</f>
        <v>5-14-3</v>
      </c>
      <c r="N26" s="1" t="str">
        <f>Chicago_Blackhawks!$X$85</f>
        <v>11-25-3</v>
      </c>
      <c r="O26" s="35">
        <f>Chicago_Blackhawks!$E$85</f>
        <v>145</v>
      </c>
      <c r="P26" s="36">
        <f>Chicago_Blackhawks!$F$85</f>
        <v>240</v>
      </c>
      <c r="Q26" s="37">
        <f t="shared" si="6"/>
        <v>-95</v>
      </c>
      <c r="R26" s="6" t="str">
        <f>Chicago_Blackhawks!$AA$85</f>
        <v>L1</v>
      </c>
      <c r="S26" s="7" t="str">
        <f>Chicago_Blackhawks!$AD$85</f>
        <v>3-5-2</v>
      </c>
    </row>
    <row r="27" spans="1:19" x14ac:dyDescent="0.25">
      <c r="A27" s="12" t="s">
        <v>69</v>
      </c>
      <c r="B27" s="1">
        <f>Colorado_Avalanche!$C$86</f>
        <v>68</v>
      </c>
      <c r="C27" s="1">
        <f>Colorado_Avalanche!$I$84</f>
        <v>43</v>
      </c>
      <c r="D27" s="1">
        <f>Colorado_Avalanche!$J$84</f>
        <v>20</v>
      </c>
      <c r="E27" s="36">
        <f>Colorado_Avalanche!$L$84</f>
        <v>5</v>
      </c>
      <c r="F27" s="37">
        <f t="shared" si="7"/>
        <v>91</v>
      </c>
      <c r="G27" s="36">
        <f>C27-(Colorado_Avalanche!$K$84+I27)</f>
        <v>36</v>
      </c>
      <c r="H27" s="36">
        <f t="shared" si="8"/>
        <v>41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26-6-0</v>
      </c>
      <c r="L27" s="1" t="str">
        <f>Colorado_Avalanche!$R$85</f>
        <v>17-14-5</v>
      </c>
      <c r="M27" s="1" t="str">
        <f>Colorado_Avalanche!$U$85</f>
        <v>12-6-2</v>
      </c>
      <c r="N27" s="1" t="str">
        <f>Colorado_Avalanche!$X$85</f>
        <v>29-9-3</v>
      </c>
      <c r="O27" s="35">
        <f>Colorado_Avalanche!$E$85</f>
        <v>254</v>
      </c>
      <c r="P27" s="36">
        <f>Colorado_Avalanche!$F$85</f>
        <v>204</v>
      </c>
      <c r="Q27" s="37">
        <f t="shared" si="6"/>
        <v>50</v>
      </c>
      <c r="R27" s="6" t="str">
        <f>Colorado_Avalanche!$AA$85</f>
        <v>W6</v>
      </c>
      <c r="S27" s="7" t="str">
        <f>Colorado_Avalanche!$AD$85</f>
        <v>8-2-0</v>
      </c>
    </row>
    <row r="28" spans="1:19" x14ac:dyDescent="0.25">
      <c r="A28" s="12" t="s">
        <v>68</v>
      </c>
      <c r="B28" s="1">
        <f>Dallas_Stars!$C$86</f>
        <v>69</v>
      </c>
      <c r="C28" s="1">
        <f>Dallas_Stars!$I$84</f>
        <v>41</v>
      </c>
      <c r="D28" s="1">
        <f>Dallas_Stars!$J$84</f>
        <v>19</v>
      </c>
      <c r="E28" s="36">
        <f>Dallas_Stars!$L$84</f>
        <v>9</v>
      </c>
      <c r="F28" s="37">
        <f t="shared" si="7"/>
        <v>91</v>
      </c>
      <c r="G28" s="36">
        <f>C28-(Dallas_Stars!$K$84+I28)</f>
        <v>30</v>
      </c>
      <c r="H28" s="36">
        <f t="shared" si="8"/>
        <v>38</v>
      </c>
      <c r="I28" s="36">
        <f>Dallas_Stars!$M$84</f>
        <v>3</v>
      </c>
      <c r="J28" s="36">
        <f>Dallas_Stars!$N$84</f>
        <v>2</v>
      </c>
      <c r="K28" s="6" t="str">
        <f>Dallas_Stars!$O$85</f>
        <v>20-10-4</v>
      </c>
      <c r="L28" s="1" t="str">
        <f>Dallas_Stars!$R$85</f>
        <v>21-9-5</v>
      </c>
      <c r="M28" s="1" t="str">
        <f>Dallas_Stars!$U$85</f>
        <v>13-5-2</v>
      </c>
      <c r="N28" s="1" t="str">
        <f>Dallas_Stars!$X$85</f>
        <v>25-8-6</v>
      </c>
      <c r="O28" s="35">
        <f>Dallas_Stars!$E$85</f>
        <v>251</v>
      </c>
      <c r="P28" s="36">
        <f>Dallas_Stars!$F$85</f>
        <v>210</v>
      </c>
      <c r="Q28" s="37">
        <f t="shared" si="6"/>
        <v>41</v>
      </c>
      <c r="R28" s="6" t="str">
        <f>Dallas_Stars!$AA$85</f>
        <v>W1</v>
      </c>
      <c r="S28" s="7" t="str">
        <f>Dallas_Stars!$AD$85</f>
        <v>6-3-1</v>
      </c>
    </row>
    <row r="29" spans="1:19" x14ac:dyDescent="0.25">
      <c r="A29" s="12" t="s">
        <v>73</v>
      </c>
      <c r="B29" s="1">
        <f>Minnesota_Wild!$C$86</f>
        <v>68</v>
      </c>
      <c r="C29" s="1">
        <f>Minnesota_Wild!$I$84</f>
        <v>33</v>
      </c>
      <c r="D29" s="1">
        <f>Minnesota_Wild!$J$84</f>
        <v>27</v>
      </c>
      <c r="E29" s="36">
        <f>Minnesota_Wild!$L$84</f>
        <v>8</v>
      </c>
      <c r="F29" s="37">
        <f t="shared" si="7"/>
        <v>74</v>
      </c>
      <c r="G29" s="36">
        <f>C29-(Minnesota_Wild!$K$84+I29)</f>
        <v>26</v>
      </c>
      <c r="H29" s="36">
        <f t="shared" si="8"/>
        <v>30</v>
      </c>
      <c r="I29" s="36">
        <f>Minnesota_Wild!$M$84</f>
        <v>3</v>
      </c>
      <c r="J29" s="36">
        <f>Minnesota_Wild!$N$84</f>
        <v>3</v>
      </c>
      <c r="K29" s="6" t="str">
        <f>Minnesota_Wild!$O$85</f>
        <v>18-12-4</v>
      </c>
      <c r="L29" s="1" t="str">
        <f>Minnesota_Wild!$R$85</f>
        <v>15-15-4</v>
      </c>
      <c r="M29" s="1" t="str">
        <f>Minnesota_Wild!$U$85</f>
        <v>8-11-2</v>
      </c>
      <c r="N29" s="1" t="str">
        <f>Minnesota_Wild!$X$85</f>
        <v>19-16-2</v>
      </c>
      <c r="O29" s="35">
        <f>Minnesota_Wild!$E$85</f>
        <v>212</v>
      </c>
      <c r="P29" s="36">
        <f>Minnesota_Wild!$F$85</f>
        <v>219</v>
      </c>
      <c r="Q29" s="37">
        <f t="shared" si="6"/>
        <v>-7</v>
      </c>
      <c r="R29" s="6" t="str">
        <f>Minnesota_Wild!$AA$85</f>
        <v>L1</v>
      </c>
      <c r="S29" s="7" t="str">
        <f>Minnesota_Wild!$AD$85</f>
        <v>5-3-2</v>
      </c>
    </row>
    <row r="30" spans="1:19" x14ac:dyDescent="0.25">
      <c r="A30" s="12" t="s">
        <v>72</v>
      </c>
      <c r="B30" s="1">
        <f>Nashville_Predators!$C$86</f>
        <v>68</v>
      </c>
      <c r="C30" s="1">
        <f>Nashville_Predators!$I$84</f>
        <v>39</v>
      </c>
      <c r="D30" s="1">
        <f>Nashville_Predators!$J$84</f>
        <v>25</v>
      </c>
      <c r="E30" s="36">
        <f>Nashville_Predators!$L$84</f>
        <v>4</v>
      </c>
      <c r="F30" s="37">
        <f t="shared" si="7"/>
        <v>82</v>
      </c>
      <c r="G30" s="36">
        <f>C30-(Nashville_Predators!$K$84+I30)</f>
        <v>32</v>
      </c>
      <c r="H30" s="36">
        <f t="shared" si="8"/>
        <v>37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18-15-1</v>
      </c>
      <c r="L30" s="1" t="str">
        <f>Nashville_Predators!$R$85</f>
        <v>21-10-3</v>
      </c>
      <c r="M30" s="1" t="str">
        <f>Nashville_Predators!$U$85</f>
        <v>14-6-1</v>
      </c>
      <c r="N30" s="1" t="str">
        <f>Nashville_Predators!$X$85</f>
        <v>24-18-1</v>
      </c>
      <c r="O30" s="35">
        <f>Nashville_Predators!$E$85</f>
        <v>219</v>
      </c>
      <c r="P30" s="36">
        <f>Nashville_Predators!$F$85</f>
        <v>204</v>
      </c>
      <c r="Q30" s="37">
        <f t="shared" si="6"/>
        <v>15</v>
      </c>
      <c r="R30" s="6" t="str">
        <f>Nashville_Predators!$AA$85</f>
        <v>W2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67</v>
      </c>
      <c r="C31" s="1">
        <f>St_Louis_Blues!$I$84</f>
        <v>35</v>
      </c>
      <c r="D31" s="1">
        <f>St_Louis_Blues!$J$84</f>
        <v>29</v>
      </c>
      <c r="E31" s="36">
        <f>St_Louis_Blues!$L$84</f>
        <v>3</v>
      </c>
      <c r="F31" s="37">
        <f t="shared" si="7"/>
        <v>73</v>
      </c>
      <c r="G31" s="36">
        <f>C31-(St_Louis_Blues!$K$84+I31)</f>
        <v>26</v>
      </c>
      <c r="H31" s="36">
        <f t="shared" si="8"/>
        <v>31</v>
      </c>
      <c r="I31" s="36">
        <f>St_Louis_Blues!$M$84</f>
        <v>4</v>
      </c>
      <c r="J31" s="36">
        <f>St_Louis_Blues!$N$84</f>
        <v>1</v>
      </c>
      <c r="K31" s="6" t="str">
        <f>St_Louis_Blues!$O$85</f>
        <v>20-11-1</v>
      </c>
      <c r="L31" s="1" t="str">
        <f>St_Louis_Blues!$R$85</f>
        <v>15-18-2</v>
      </c>
      <c r="M31" s="1" t="str">
        <f>St_Louis_Blues!$U$85</f>
        <v>9-11-1</v>
      </c>
      <c r="N31" s="1" t="str">
        <f>St_Louis_Blues!$X$85</f>
        <v>20-15-2</v>
      </c>
      <c r="O31" s="35">
        <f>St_Louis_Blues!$E$85</f>
        <v>190</v>
      </c>
      <c r="P31" s="36">
        <f>St_Louis_Blues!$F$85</f>
        <v>203</v>
      </c>
      <c r="Q31" s="37">
        <f t="shared" si="6"/>
        <v>-13</v>
      </c>
      <c r="R31" s="6" t="str">
        <f>St_Louis_Blues!$AA$85</f>
        <v>W3</v>
      </c>
      <c r="S31" s="7" t="str">
        <f>St_Louis_Blues!$AD$85</f>
        <v>5-4-1</v>
      </c>
    </row>
    <row r="32" spans="1:19" ht="15.75" thickBot="1" x14ac:dyDescent="0.3">
      <c r="A32" s="12" t="s">
        <v>70</v>
      </c>
      <c r="B32" s="1">
        <f>Winnipeg_Jets!$C$86</f>
        <v>66</v>
      </c>
      <c r="C32" s="1">
        <f>Winnipeg_Jets!$I$84</f>
        <v>42</v>
      </c>
      <c r="D32" s="1">
        <f>Winnipeg_Jets!$J$84</f>
        <v>19</v>
      </c>
      <c r="E32" s="36">
        <f>Winnipeg_Jets!$L$84</f>
        <v>5</v>
      </c>
      <c r="F32" s="40">
        <f t="shared" si="7"/>
        <v>89</v>
      </c>
      <c r="G32" s="36">
        <f>C32-(Winnipeg_Jets!$K$84+I32)</f>
        <v>37</v>
      </c>
      <c r="H32" s="36">
        <f t="shared" si="8"/>
        <v>42</v>
      </c>
      <c r="I32" s="36">
        <f>Winnipeg_Jets!$M$84</f>
        <v>0</v>
      </c>
      <c r="J32" s="36">
        <f>Winnipeg_Jets!$N$84</f>
        <v>1</v>
      </c>
      <c r="K32" s="6" t="str">
        <f>Winnipeg_Jets!$O$85</f>
        <v>23-9-2</v>
      </c>
      <c r="L32" s="1" t="str">
        <f>Winnipeg_Jets!$R$85</f>
        <v>19-10-3</v>
      </c>
      <c r="M32" s="1" t="str">
        <f>Winnipeg_Jets!$U$85</f>
        <v>16-5-1</v>
      </c>
      <c r="N32" s="1" t="str">
        <f>Winnipeg_Jets!$X$85</f>
        <v>25-14-1</v>
      </c>
      <c r="O32" s="35">
        <f>Winnipeg_Jets!$E$85</f>
        <v>204</v>
      </c>
      <c r="P32" s="36">
        <f>Winnipeg_Jets!$F$85</f>
        <v>157</v>
      </c>
      <c r="Q32" s="37">
        <f t="shared" si="6"/>
        <v>47</v>
      </c>
      <c r="R32" s="6" t="str">
        <f>Winnipeg_Jets!$AA$85</f>
        <v>W1</v>
      </c>
      <c r="S32" s="7" t="str">
        <f>Winnipeg_Jets!$AD$85</f>
        <v>6-4-0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67</v>
      </c>
      <c r="C35" s="1">
        <f>Anaheim_Ducks!$I$84</f>
        <v>23</v>
      </c>
      <c r="D35" s="1">
        <f>Anaheim_Ducks!$J$84</f>
        <v>41</v>
      </c>
      <c r="E35" s="36">
        <f>Anaheim_Ducks!$L$84</f>
        <v>3</v>
      </c>
      <c r="F35" s="34">
        <f>(C35*2)+E35</f>
        <v>49</v>
      </c>
      <c r="G35" s="36">
        <f>C35-(Anaheim_Ducks!$K$84+I35)</f>
        <v>17</v>
      </c>
      <c r="H35" s="36">
        <f>C35-I35</f>
        <v>22</v>
      </c>
      <c r="I35" s="36">
        <f>Anaheim_Ducks!$M$84</f>
        <v>1</v>
      </c>
      <c r="J35" s="36">
        <f>Anaheim_Ducks!$N$84</f>
        <v>1</v>
      </c>
      <c r="K35" s="6" t="str">
        <f>Anaheim_Ducks!$O$85</f>
        <v>10-23-1</v>
      </c>
      <c r="L35" s="1" t="str">
        <f>Anaheim_Ducks!$R$85</f>
        <v>13-18-2</v>
      </c>
      <c r="M35" s="1" t="str">
        <f>Anaheim_Ducks!$U$85</f>
        <v>5-10-1</v>
      </c>
      <c r="N35" s="1" t="str">
        <f>Anaheim_Ducks!$X$85</f>
        <v>10-24-2</v>
      </c>
      <c r="O35" s="35">
        <f>Anaheim_Ducks!$E$85</f>
        <v>169</v>
      </c>
      <c r="P35" s="36">
        <f>Anaheim_Ducks!$F$85</f>
        <v>244</v>
      </c>
      <c r="Q35" s="37">
        <f t="shared" ref="Q35:Q42" si="9">O35-P35</f>
        <v>-75</v>
      </c>
      <c r="R35" s="6" t="str">
        <f>Anaheim_Ducks!$AA$85</f>
        <v>L5</v>
      </c>
      <c r="S35" s="7" t="str">
        <f>Anaheim_Ducks!$AD$85</f>
        <v>3-7-0</v>
      </c>
    </row>
    <row r="36" spans="1:19" x14ac:dyDescent="0.25">
      <c r="A36" s="12" t="s">
        <v>81</v>
      </c>
      <c r="B36" s="1">
        <f>Calgary_Flames!$C$86</f>
        <v>67</v>
      </c>
      <c r="C36" s="1">
        <f>Calgary_Flames!$I$84</f>
        <v>33</v>
      </c>
      <c r="D36" s="1">
        <f>Calgary_Flames!$J$84</f>
        <v>29</v>
      </c>
      <c r="E36" s="36">
        <f>Calgary_Flames!$L$84</f>
        <v>5</v>
      </c>
      <c r="F36" s="37">
        <f t="shared" ref="F36:F42" si="10">(C36*2)+E36</f>
        <v>71</v>
      </c>
      <c r="G36" s="36">
        <f>C36-(Calgary_Flames!$K$84+I36)</f>
        <v>28</v>
      </c>
      <c r="H36" s="36">
        <f t="shared" ref="H36:H42" si="11">C36-I36</f>
        <v>33</v>
      </c>
      <c r="I36" s="36">
        <f>Calgary_Flames!$M$84</f>
        <v>0</v>
      </c>
      <c r="J36" s="36">
        <f>Calgary_Flames!$N$84</f>
        <v>4</v>
      </c>
      <c r="K36" s="6" t="str">
        <f>Calgary_Flames!$O$85</f>
        <v>18-15-1</v>
      </c>
      <c r="L36" s="1" t="str">
        <f>Calgary_Flames!$R$85</f>
        <v>15-14-4</v>
      </c>
      <c r="M36" s="1" t="str">
        <f>Calgary_Flames!$U$85</f>
        <v>9-7-1</v>
      </c>
      <c r="N36" s="1" t="str">
        <f>Calgary_Flames!$X$85</f>
        <v>19-16-2</v>
      </c>
      <c r="O36" s="35">
        <f>Calgary_Flames!$E$85</f>
        <v>211</v>
      </c>
      <c r="P36" s="36">
        <f>Calgary_Flames!$F$85</f>
        <v>215</v>
      </c>
      <c r="Q36" s="37">
        <f t="shared" si="9"/>
        <v>-4</v>
      </c>
      <c r="R36" s="6" t="str">
        <f>Calgary_Flames!$AA$85</f>
        <v>W2</v>
      </c>
      <c r="S36" s="7" t="str">
        <f>Calgary_Flames!$AD$85</f>
        <v>6-4-0</v>
      </c>
    </row>
    <row r="37" spans="1:19" x14ac:dyDescent="0.25">
      <c r="A37" s="12" t="s">
        <v>78</v>
      </c>
      <c r="B37" s="1">
        <f>Edmonton_Oilers!$C$86</f>
        <v>65</v>
      </c>
      <c r="C37" s="1">
        <f>Edmonton_Oilers!$I$84</f>
        <v>40</v>
      </c>
      <c r="D37" s="1">
        <f>Edmonton_Oilers!$J$84</f>
        <v>21</v>
      </c>
      <c r="E37" s="36">
        <f>Edmonton_Oilers!$L$84</f>
        <v>4</v>
      </c>
      <c r="F37" s="37">
        <f t="shared" si="10"/>
        <v>84</v>
      </c>
      <c r="G37" s="36">
        <f>C37-(Edmonton_Oilers!$K$84+I37)</f>
        <v>32</v>
      </c>
      <c r="H37" s="36">
        <f t="shared" si="11"/>
        <v>38</v>
      </c>
      <c r="I37" s="36">
        <f>Edmonton_Oilers!$M$84</f>
        <v>2</v>
      </c>
      <c r="J37" s="36">
        <f>Edmonton_Oilers!$N$84</f>
        <v>1</v>
      </c>
      <c r="K37" s="6" t="str">
        <f>Edmonton_Oilers!$O$85</f>
        <v>21-8-3</v>
      </c>
      <c r="L37" s="1" t="str">
        <f>Edmonton_Oilers!$R$85</f>
        <v>19-13-1</v>
      </c>
      <c r="M37" s="1" t="str">
        <f>Edmonton_Oilers!$U$85</f>
        <v>13-7-0</v>
      </c>
      <c r="N37" s="1" t="str">
        <f>Edmonton_Oilers!$X$85</f>
        <v>23-12-2</v>
      </c>
      <c r="O37" s="35">
        <f>Edmonton_Oilers!$E$85</f>
        <v>231</v>
      </c>
      <c r="P37" s="36">
        <f>Edmonton_Oilers!$F$85</f>
        <v>185</v>
      </c>
      <c r="Q37" s="37">
        <f t="shared" si="9"/>
        <v>46</v>
      </c>
      <c r="R37" s="6" t="str">
        <f>Edmonton_Oilers!$AA$85</f>
        <v>L1</v>
      </c>
      <c r="S37" s="7" t="str">
        <f>Edmonton_Oilers!$AD$85</f>
        <v>7-1-2</v>
      </c>
    </row>
    <row r="38" spans="1:19" x14ac:dyDescent="0.25">
      <c r="A38" s="12" t="s">
        <v>79</v>
      </c>
      <c r="B38" s="1">
        <f>Los_Angeles_Kings!$C$86</f>
        <v>67</v>
      </c>
      <c r="C38" s="1">
        <f>Los_Angeles_Kings!$I$84</f>
        <v>34</v>
      </c>
      <c r="D38" s="1">
        <f>Los_Angeles_Kings!$J$84</f>
        <v>22</v>
      </c>
      <c r="E38" s="36">
        <f>Los_Angeles_Kings!$L$84</f>
        <v>11</v>
      </c>
      <c r="F38" s="37">
        <f t="shared" si="10"/>
        <v>79</v>
      </c>
      <c r="G38" s="36">
        <f>C38-(Los_Angeles_Kings!$K$84+I38)</f>
        <v>29</v>
      </c>
      <c r="H38" s="36">
        <f t="shared" si="11"/>
        <v>32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13-11-7</v>
      </c>
      <c r="L38" s="1" t="str">
        <f>Los_Angeles_Kings!$R$85</f>
        <v>21-11-4</v>
      </c>
      <c r="M38" s="1" t="str">
        <f>Los_Angeles_Kings!$U$85</f>
        <v>9-4-4</v>
      </c>
      <c r="N38" s="1" t="str">
        <f>Los_Angeles_Kings!$X$85</f>
        <v>18-13-5</v>
      </c>
      <c r="O38" s="35">
        <f>Los_Angeles_Kings!$E$85</f>
        <v>204</v>
      </c>
      <c r="P38" s="36">
        <f>Los_Angeles_Kings!$F$85</f>
        <v>178</v>
      </c>
      <c r="Q38" s="37">
        <f t="shared" si="9"/>
        <v>26</v>
      </c>
      <c r="R38" s="6" t="str">
        <f>Los_Angeles_Kings!$AA$85</f>
        <v>L1</v>
      </c>
      <c r="S38" s="7" t="str">
        <f>Los_Angeles_Kings!$AD$85</f>
        <v>5-4-1</v>
      </c>
    </row>
    <row r="39" spans="1:19" x14ac:dyDescent="0.25">
      <c r="A39" s="12" t="s">
        <v>83</v>
      </c>
      <c r="B39" s="1">
        <f>San_Jose_Sharks!$C$86</f>
        <v>66</v>
      </c>
      <c r="C39" s="1">
        <f>San_Jose_Sharks!$I$84</f>
        <v>16</v>
      </c>
      <c r="D39" s="1">
        <f>San_Jose_Sharks!$J$84</f>
        <v>43</v>
      </c>
      <c r="E39" s="36">
        <f>San_Jose_Sharks!$L$84</f>
        <v>7</v>
      </c>
      <c r="F39" s="37">
        <f t="shared" si="10"/>
        <v>39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10-19-3</v>
      </c>
      <c r="L39" s="1" t="str">
        <f>San_Jose_Sharks!$R$85</f>
        <v>6-24-4</v>
      </c>
      <c r="M39" s="1" t="str">
        <f>San_Jose_Sharks!$U$85</f>
        <v>6-12-2</v>
      </c>
      <c r="N39" s="1" t="str">
        <f>San_Jose_Sharks!$X$85</f>
        <v>8-21-6</v>
      </c>
      <c r="O39" s="35">
        <f>San_Jose_Sharks!$E$85</f>
        <v>146</v>
      </c>
      <c r="P39" s="36">
        <f>San_Jose_Sharks!$F$85</f>
        <v>263</v>
      </c>
      <c r="Q39" s="37">
        <f t="shared" si="9"/>
        <v>-117</v>
      </c>
      <c r="R39" s="6" t="str">
        <f>San_Jose_Sharks!$AA$85</f>
        <v>L3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66</v>
      </c>
      <c r="C40" s="1">
        <f>Seattle_Kraken!$I$84</f>
        <v>28</v>
      </c>
      <c r="D40" s="1">
        <f>Seattle_Kraken!$J$84</f>
        <v>26</v>
      </c>
      <c r="E40" s="36">
        <f>Seattle_Kraken!$L$84</f>
        <v>12</v>
      </c>
      <c r="F40" s="37">
        <f t="shared" si="10"/>
        <v>68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14-14-6</v>
      </c>
      <c r="L40" s="1" t="str">
        <f>Seattle_Kraken!$R$85</f>
        <v>14-12-6</v>
      </c>
      <c r="M40" s="1" t="str">
        <f>Seattle_Kraken!$U$85</f>
        <v>8-7-4</v>
      </c>
      <c r="N40" s="1" t="str">
        <f>Seattle_Kraken!$X$85</f>
        <v>13-15-8</v>
      </c>
      <c r="O40" s="35">
        <f>Seattle_Kraken!$E$85</f>
        <v>180</v>
      </c>
      <c r="P40" s="36">
        <f>Seattle_Kraken!$F$85</f>
        <v>190</v>
      </c>
      <c r="Q40" s="37">
        <f t="shared" si="9"/>
        <v>-10</v>
      </c>
      <c r="R40" s="6" t="str">
        <f>Seattle_Kraken!$AA$85</f>
        <v>L4</v>
      </c>
      <c r="S40" s="7" t="str">
        <f>Seattle_Kraken!$AD$85</f>
        <v>4-5-1</v>
      </c>
    </row>
    <row r="41" spans="1:19" x14ac:dyDescent="0.25">
      <c r="A41" s="12" t="s">
        <v>76</v>
      </c>
      <c r="B41" s="1">
        <f>Vancouver_Canucks!$C$86</f>
        <v>68</v>
      </c>
      <c r="C41" s="1">
        <f>Vancouver_Canucks!$I$84</f>
        <v>42</v>
      </c>
      <c r="D41" s="1">
        <f>Vancouver_Canucks!$J$84</f>
        <v>18</v>
      </c>
      <c r="E41" s="36">
        <f>Vancouver_Canucks!$L$84</f>
        <v>8</v>
      </c>
      <c r="F41" s="37">
        <f t="shared" si="10"/>
        <v>92</v>
      </c>
      <c r="G41" s="36">
        <f>C41-(Vancouver_Canucks!$K$84+I41)</f>
        <v>36</v>
      </c>
      <c r="H41" s="36">
        <f t="shared" si="11"/>
        <v>42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21-7-4</v>
      </c>
      <c r="L41" s="1" t="str">
        <f>Vancouver_Canucks!$R$85</f>
        <v>21-11-4</v>
      </c>
      <c r="M41" s="1" t="str">
        <f>Vancouver_Canucks!$U$85</f>
        <v>12-6-0</v>
      </c>
      <c r="N41" s="1" t="str">
        <f>Vancouver_Canucks!$X$85</f>
        <v>23-11-4</v>
      </c>
      <c r="O41" s="35">
        <f>Vancouver_Canucks!$E$85</f>
        <v>238</v>
      </c>
      <c r="P41" s="36">
        <f>Vancouver_Canucks!$F$85</f>
        <v>184</v>
      </c>
      <c r="Q41" s="37">
        <f t="shared" si="9"/>
        <v>54</v>
      </c>
      <c r="R41" s="6" t="str">
        <f>Vancouver_Canucks!$AA$85</f>
        <v>L2</v>
      </c>
      <c r="S41" s="7" t="str">
        <f>Vancouver_Canucks!$AD$85</f>
        <v>5-3-2</v>
      </c>
    </row>
    <row r="42" spans="1:19" ht="15.75" thickBot="1" x14ac:dyDescent="0.3">
      <c r="A42" s="13" t="s">
        <v>77</v>
      </c>
      <c r="B42" s="9">
        <f>Vegas_Golden_Knights!$C$86</f>
        <v>66</v>
      </c>
      <c r="C42" s="9">
        <f>Vegas_Golden_Knights!$I$84</f>
        <v>35</v>
      </c>
      <c r="D42" s="9">
        <f>Vegas_Golden_Knights!$J$84</f>
        <v>24</v>
      </c>
      <c r="E42" s="39">
        <f>Vegas_Golden_Knights!$L$84</f>
        <v>7</v>
      </c>
      <c r="F42" s="40">
        <f t="shared" si="10"/>
        <v>77</v>
      </c>
      <c r="G42" s="39">
        <f>C42-(Vegas_Golden_Knights!$K$84+I42)</f>
        <v>27</v>
      </c>
      <c r="H42" s="39">
        <f t="shared" si="11"/>
        <v>31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20-10-2</v>
      </c>
      <c r="L42" s="9" t="str">
        <f>Vegas_Golden_Knights!$R$85</f>
        <v>15-14-5</v>
      </c>
      <c r="M42" s="9" t="str">
        <f>Vegas_Golden_Knights!$U$85</f>
        <v>12-7-2</v>
      </c>
      <c r="N42" s="9" t="str">
        <f>Vegas_Golden_Knights!$X$85</f>
        <v>22-11-4</v>
      </c>
      <c r="O42" s="38">
        <f>Vegas_Golden_Knights!$E$85</f>
        <v>213</v>
      </c>
      <c r="P42" s="39">
        <f>Vegas_Golden_Knights!$F$85</f>
        <v>199</v>
      </c>
      <c r="Q42" s="40">
        <f t="shared" si="9"/>
        <v>14</v>
      </c>
      <c r="R42" s="8" t="str">
        <f>Vegas_Golden_Knights!$AA$85</f>
        <v>L1</v>
      </c>
      <c r="S42" s="10" t="str">
        <f>Vegas_Golden_Knights!$AD$85</f>
        <v>3-6-1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23</v>
      </c>
      <c r="J84" s="1">
        <f t="shared" si="57"/>
        <v>41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23</v>
      </c>
      <c r="Q84" s="1">
        <f t="shared" si="58"/>
        <v>1</v>
      </c>
      <c r="R84" s="1">
        <f t="shared" si="58"/>
        <v>13</v>
      </c>
      <c r="S84" s="1">
        <f t="shared" si="58"/>
        <v>18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10</v>
      </c>
      <c r="Y84" s="1">
        <f t="shared" si="58"/>
        <v>24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169</v>
      </c>
      <c r="F85" s="1">
        <f>SUM(F2:F83)</f>
        <v>244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10-23-1</v>
      </c>
      <c r="R85" s="1" t="str">
        <f>IF(R84="","0-0-0",CONCATENATE(R84,"-",S84,"-",T84))</f>
        <v>13-18-2</v>
      </c>
      <c r="U85" s="1" t="str">
        <f>IF(U84="","0-0-0",CONCATENATE(U84,"-",V84,"-",W84))</f>
        <v>5-10-1</v>
      </c>
      <c r="X85" s="1" t="str">
        <f>IF(X84="","0-0-0",CONCATENATE(X84,"-",Y84,"-",Z84))</f>
        <v>10-24-2</v>
      </c>
      <c r="AA85" s="1" t="str">
        <f>IF(AA84="","0-0",CONCATENATE(AA84,AB84))</f>
        <v>L5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 xr:uid="{00000000-0002-0000-9900-000000000000}">
      <formula1>$AL$1:$AL$2</formula1>
    </dataValidation>
    <dataValidation type="list" allowBlank="1" showInputMessage="1" showErrorMessage="1" sqref="D2:D83" xr:uid="{00000000-0002-0000-9900-000001000000}">
      <formula1>$AM$1:$AM$31</formula1>
    </dataValidation>
    <dataValidation type="list" allowBlank="1" showInputMessage="1" showErrorMessage="1" sqref="G2:H83" xr:uid="{00000000-0002-0000-9900-000002000000}">
      <formula1>$AK$1:$AK$2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28</v>
      </c>
      <c r="J84" s="1">
        <f t="shared" si="57"/>
        <v>35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16</v>
      </c>
      <c r="Q84" s="1">
        <f t="shared" si="58"/>
        <v>0</v>
      </c>
      <c r="R84" s="1">
        <f t="shared" si="58"/>
        <v>11</v>
      </c>
      <c r="S84" s="1">
        <f t="shared" si="58"/>
        <v>19</v>
      </c>
      <c r="T84" s="1">
        <f t="shared" si="58"/>
        <v>5</v>
      </c>
      <c r="U84" s="1">
        <f t="shared" si="58"/>
        <v>8</v>
      </c>
      <c r="V84" s="1">
        <f t="shared" si="58"/>
        <v>12</v>
      </c>
      <c r="W84" s="1">
        <f t="shared" si="58"/>
        <v>3</v>
      </c>
      <c r="X84" s="1">
        <f t="shared" si="58"/>
        <v>14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201</v>
      </c>
      <c r="F85" s="1">
        <f>SUM(F2:F83)</f>
        <v>224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17-16-0</v>
      </c>
      <c r="R85" s="1" t="str">
        <f>IF(R84="","0-0-0",CONCATENATE(R84,"-",S84,"-",T84))</f>
        <v>11-19-5</v>
      </c>
      <c r="U85" s="1" t="str">
        <f>IF(U84="","0-0-0",CONCATENATE(U84,"-",V84,"-",W84))</f>
        <v>8-12-3</v>
      </c>
      <c r="X85" s="1" t="str">
        <f>IF(X84="","0-0-0",CONCATENATE(X84,"-",Y84,"-",Z84))</f>
        <v>14-19-5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9A00-000000000000}">
      <formula1>$AM$1:$AM$31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G2:H83" xr:uid="{00000000-0002-0000-9A00-000002000000}">
      <formula1>$AK$1:$AK$2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1" t="s">
        <v>13</v>
      </c>
      <c r="F84" s="61"/>
      <c r="I84" s="1">
        <f t="shared" ref="I84:N84" si="57">IF(I1="",0,MAX(I1:I83))</f>
        <v>40</v>
      </c>
      <c r="J84" s="1">
        <f t="shared" si="57"/>
        <v>14</v>
      </c>
      <c r="K84" s="1">
        <f t="shared" si="57"/>
        <v>6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22</v>
      </c>
      <c r="P84" s="1">
        <f t="shared" si="58"/>
        <v>8</v>
      </c>
      <c r="Q84" s="1">
        <f t="shared" si="58"/>
        <v>6</v>
      </c>
      <c r="R84" s="1">
        <f t="shared" si="58"/>
        <v>18</v>
      </c>
      <c r="S84" s="1">
        <f t="shared" si="58"/>
        <v>6</v>
      </c>
      <c r="T84" s="1">
        <f t="shared" si="58"/>
        <v>9</v>
      </c>
      <c r="U84" s="1">
        <f t="shared" si="58"/>
        <v>15</v>
      </c>
      <c r="V84" s="1">
        <f t="shared" si="58"/>
        <v>3</v>
      </c>
      <c r="W84" s="1">
        <f t="shared" si="58"/>
        <v>3</v>
      </c>
      <c r="X84" s="1">
        <f t="shared" si="58"/>
        <v>24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231</v>
      </c>
      <c r="F85" s="1">
        <f>SUM(F2:F83)</f>
        <v>190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22-8-6</v>
      </c>
      <c r="R85" s="1" t="str">
        <f>IF(R84="","0-0-0",CONCATENATE(R84,"-",S84,"-",T84))</f>
        <v>18-6-9</v>
      </c>
      <c r="U85" s="1" t="str">
        <f>IF(U84="","0-0-0",CONCATENATE(U84,"-",V84,"-",W84))</f>
        <v>15-3-3</v>
      </c>
      <c r="X85" s="1" t="str">
        <f>IF(X84="","0-0-0",CONCATENATE(X84,"-",Y84,"-",Z84))</f>
        <v>24-9-5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9B00-000000000000}">
      <formula1>$AL$1:$AL$2</formula1>
    </dataValidation>
    <dataValidation type="list" allowBlank="1" showInputMessage="1" showErrorMessage="1" sqref="D2:D83" xr:uid="{00000000-0002-0000-9B00-000001000000}">
      <formula1>$AM$1:$AM$31</formula1>
    </dataValidation>
    <dataValidation type="list" allowBlank="1" showInputMessage="1" showErrorMessage="1" sqref="G2:H83" xr:uid="{00000000-0002-0000-9B00-000002000000}">
      <formula1>$AK$1:$AK$2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32</v>
      </c>
      <c r="J84" s="1">
        <f t="shared" si="57"/>
        <v>31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14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201</v>
      </c>
      <c r="F85" s="1">
        <f>SUM(F2:F83)</f>
        <v>202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17-17-1</v>
      </c>
      <c r="R85" s="1" t="str">
        <f>IF(R84="","0-0-0",CONCATENATE(R84,"-",S84,"-",T84))</f>
        <v>15-14-4</v>
      </c>
      <c r="U85" s="1" t="str">
        <f>IF(U84="","0-0-0",CONCATENATE(U84,"-",V84,"-",W84))</f>
        <v>10-9-2</v>
      </c>
      <c r="X85" s="1" t="str">
        <f>IF(X84="","0-0-0",CONCATENATE(X84,"-",Y84,"-",Z84))</f>
        <v>19-17-5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9C00-000000000000}">
      <formula1>$AM$1:$AM$31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G2:H83" xr:uid="{00000000-0002-0000-9C00-000002000000}">
      <formula1>$AK$1:$AK$2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29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1</v>
      </c>
      <c r="R84" s="1">
        <f t="shared" si="58"/>
        <v>15</v>
      </c>
      <c r="S84" s="1">
        <f t="shared" si="58"/>
        <v>14</v>
      </c>
      <c r="T84" s="1">
        <f t="shared" si="58"/>
        <v>4</v>
      </c>
      <c r="U84" s="1">
        <f t="shared" si="58"/>
        <v>9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211</v>
      </c>
      <c r="F85" s="1">
        <f>SUM(F2:F83)</f>
        <v>215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18-15-1</v>
      </c>
      <c r="R85" s="1" t="str">
        <f>IF(R84="","0-0-0",CONCATENATE(R84,"-",S84,"-",T84))</f>
        <v>15-14-4</v>
      </c>
      <c r="U85" s="1" t="str">
        <f>IF(U84="","0-0-0",CONCATENATE(U84,"-",V84,"-",W84))</f>
        <v>9-7-1</v>
      </c>
      <c r="X85" s="1" t="str">
        <f>IF(X84="","0-0-0",CONCATENATE(X84,"-",Y84,"-",Z84))</f>
        <v>19-16-2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9D00-000000000000}">
      <formula1>$AL$1:$AL$2</formula1>
    </dataValidation>
    <dataValidation type="list" allowBlank="1" showInputMessage="1" showErrorMessage="1" sqref="D2:D83" xr:uid="{00000000-0002-0000-9D00-000001000000}">
      <formula1>$AM$1:$AM$31</formula1>
    </dataValidation>
    <dataValidation type="list" allowBlank="1" showInputMessage="1" showErrorMessage="1" sqref="G2:H83" xr:uid="{00000000-0002-0000-9D00-000002000000}">
      <formula1>$AK$1:$AK$2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41</v>
      </c>
      <c r="J84" s="1">
        <f t="shared" si="57"/>
        <v>20</v>
      </c>
      <c r="K84" s="1">
        <f t="shared" si="57"/>
        <v>5</v>
      </c>
      <c r="L84" s="1">
        <f t="shared" si="57"/>
        <v>6</v>
      </c>
      <c r="M84" s="1">
        <f t="shared" si="57"/>
        <v>2</v>
      </c>
      <c r="N84" s="1">
        <f t="shared" si="57"/>
        <v>4</v>
      </c>
      <c r="O84" s="1">
        <f t="shared" ref="O84:Z84" si="58">IF(O2="","",MAX(O2:O83))</f>
        <v>22</v>
      </c>
      <c r="P84" s="1">
        <f t="shared" si="58"/>
        <v>9</v>
      </c>
      <c r="Q84" s="1">
        <f t="shared" si="58"/>
        <v>4</v>
      </c>
      <c r="R84" s="1">
        <f t="shared" si="58"/>
        <v>19</v>
      </c>
      <c r="S84" s="1">
        <f t="shared" si="58"/>
        <v>11</v>
      </c>
      <c r="T84" s="1">
        <f t="shared" si="58"/>
        <v>2</v>
      </c>
      <c r="U84" s="1">
        <f t="shared" si="58"/>
        <v>12</v>
      </c>
      <c r="V84" s="1">
        <f t="shared" si="58"/>
        <v>4</v>
      </c>
      <c r="W84" s="1">
        <f t="shared" si="58"/>
        <v>3</v>
      </c>
      <c r="X84" s="1">
        <f t="shared" si="58"/>
        <v>26</v>
      </c>
      <c r="Y84" s="1">
        <f t="shared" si="58"/>
        <v>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225</v>
      </c>
      <c r="F85" s="1">
        <f>SUM(F2:F83)</f>
        <v>182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22-9-4</v>
      </c>
      <c r="R85" s="1" t="str">
        <f>IF(R84="","0-0-0",CONCATENATE(R84,"-",S84,"-",T84))</f>
        <v>19-11-2</v>
      </c>
      <c r="U85" s="1" t="str">
        <f>IF(U84="","0-0-0",CONCATENATE(U84,"-",V84,"-",W84))</f>
        <v>12-4-3</v>
      </c>
      <c r="X85" s="1" t="str">
        <f>IF(X84="","0-0-0",CONCATENATE(X84,"-",Y84,"-",Z84))</f>
        <v>26-7-4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9E00-000000000000}">
      <formula1>$AM$1:$AM$31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G2:H83" xr:uid="{00000000-0002-0000-9E00-000002000000}">
      <formula1>$AK$1:$AK$2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18</v>
      </c>
      <c r="J84" s="1">
        <f t="shared" si="57"/>
        <v>44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13</v>
      </c>
      <c r="P84" s="1">
        <f t="shared" si="58"/>
        <v>18</v>
      </c>
      <c r="Q84" s="1">
        <f t="shared" si="58"/>
        <v>4</v>
      </c>
      <c r="R84" s="1">
        <f t="shared" si="58"/>
        <v>5</v>
      </c>
      <c r="S84" s="1">
        <f t="shared" si="58"/>
        <v>26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25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145</v>
      </c>
      <c r="F85" s="1">
        <f>SUM(F2:F83)</f>
        <v>240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13-18-4</v>
      </c>
      <c r="R85" s="1" t="str">
        <f>IF(R84="","0-0-0",CONCATENATE(R84,"-",S84,"-",T84))</f>
        <v>5-26-1</v>
      </c>
      <c r="U85" s="1" t="str">
        <f>IF(U84="","0-0-0",CONCATENATE(U84,"-",V84,"-",W84))</f>
        <v>5-14-3</v>
      </c>
      <c r="X85" s="1" t="str">
        <f>IF(X84="","0-0-0",CONCATENATE(X84,"-",Y84,"-",Z84))</f>
        <v>11-25-3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9F00-000000000000}">
      <formula1>$AL$1:$AL$2</formula1>
    </dataValidation>
    <dataValidation type="list" allowBlank="1" showInputMessage="1" showErrorMessage="1" sqref="D2:D83" xr:uid="{00000000-0002-0000-9F00-000001000000}">
      <formula1>$AM$1:$AM$31</formula1>
    </dataValidation>
    <dataValidation type="list" allowBlank="1" showInputMessage="1" showErrorMessage="1" sqref="G2:H83" xr:uid="{00000000-0002-0000-9F00-000002000000}">
      <formula1>$AK$1:$AK$2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43</v>
      </c>
      <c r="J84" s="1">
        <f t="shared" si="57"/>
        <v>20</v>
      </c>
      <c r="K84" s="1">
        <f t="shared" si="57"/>
        <v>5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6</v>
      </c>
      <c r="Q84" s="1">
        <f t="shared" si="58"/>
        <v>0</v>
      </c>
      <c r="R84" s="1">
        <f t="shared" si="58"/>
        <v>17</v>
      </c>
      <c r="S84" s="1">
        <f t="shared" si="58"/>
        <v>14</v>
      </c>
      <c r="T84" s="1">
        <f t="shared" si="58"/>
        <v>5</v>
      </c>
      <c r="U84" s="1">
        <f t="shared" si="58"/>
        <v>12</v>
      </c>
      <c r="V84" s="1">
        <f t="shared" si="58"/>
        <v>6</v>
      </c>
      <c r="W84" s="1">
        <f t="shared" si="58"/>
        <v>2</v>
      </c>
      <c r="X84" s="1">
        <f t="shared" si="58"/>
        <v>29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254</v>
      </c>
      <c r="F85" s="1">
        <f>SUM(F2:F83)</f>
        <v>204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26-6-0</v>
      </c>
      <c r="R85" s="1" t="str">
        <f>IF(R84="","0-0-0",CONCATENATE(R84,"-",S84,"-",T84))</f>
        <v>17-14-5</v>
      </c>
      <c r="U85" s="1" t="str">
        <f>IF(U84="","0-0-0",CONCATENATE(U84,"-",V84,"-",W84))</f>
        <v>12-6-2</v>
      </c>
      <c r="X85" s="1" t="str">
        <f>IF(X84="","0-0-0",CONCATENATE(X84,"-",Y84,"-",Z84))</f>
        <v>29-9-3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000-000000000000}">
      <formula1>$AM$1:$AM$31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G2:H83" xr:uid="{00000000-0002-0000-A000-000002000000}">
      <formula1>$AK$1:$AK$2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23</v>
      </c>
      <c r="J84" s="1">
        <f t="shared" si="57"/>
        <v>33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13</v>
      </c>
      <c r="P84" s="1">
        <f t="shared" si="58"/>
        <v>17</v>
      </c>
      <c r="Q84" s="1">
        <f t="shared" si="58"/>
        <v>5</v>
      </c>
      <c r="R84" s="1">
        <f t="shared" si="58"/>
        <v>10</v>
      </c>
      <c r="S84" s="1">
        <f t="shared" si="58"/>
        <v>16</v>
      </c>
      <c r="T84" s="1">
        <f t="shared" si="58"/>
        <v>6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198</v>
      </c>
      <c r="F85" s="1">
        <f>SUM(F2:F83)</f>
        <v>240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13-17-5</v>
      </c>
      <c r="R85" s="1" t="str">
        <f>IF(R84="","0-0-0",CONCATENATE(R84,"-",S84,"-",T84))</f>
        <v>10-16-6</v>
      </c>
      <c r="U85" s="1" t="str">
        <f>IF(U84="","0-0-0",CONCATENATE(U84,"-",V84,"-",W84))</f>
        <v>4-13-3</v>
      </c>
      <c r="X85" s="1" t="str">
        <f>IF(X84="","0-0-0",CONCATENATE(X84,"-",Y84,"-",Z84))</f>
        <v>10-24-7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100-000000000000}">
      <formula1>$AL$1:$AL$2</formula1>
    </dataValidation>
    <dataValidation type="list" allowBlank="1" showInputMessage="1" showErrorMessage="1" sqref="D2:D83" xr:uid="{00000000-0002-0000-A100-000001000000}">
      <formula1>$AM$1:$AM$31</formula1>
    </dataValidation>
    <dataValidation type="list" allowBlank="1" showInputMessage="1" showErrorMessage="1" sqref="G2:H83" xr:uid="{00000000-0002-0000-A100-000002000000}">
      <formula1>$AK$1:$AK$2</formula1>
    </dataValidation>
  </dataValidations>
  <hyperlinks>
    <hyperlink ref="AG1" location="Index!A1" display="Home" xr:uid="{00000000-0004-0000-A1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41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4</v>
      </c>
      <c r="R84" s="1">
        <f t="shared" si="58"/>
        <v>21</v>
      </c>
      <c r="S84" s="1">
        <f t="shared" si="58"/>
        <v>9</v>
      </c>
      <c r="T84" s="1">
        <f t="shared" si="58"/>
        <v>5</v>
      </c>
      <c r="U84" s="1">
        <f t="shared" si="58"/>
        <v>13</v>
      </c>
      <c r="V84" s="1">
        <f t="shared" si="58"/>
        <v>5</v>
      </c>
      <c r="W84" s="1">
        <f t="shared" si="58"/>
        <v>2</v>
      </c>
      <c r="X84" s="1">
        <f t="shared" si="58"/>
        <v>25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251</v>
      </c>
      <c r="F85" s="1">
        <f>SUM(F2:F83)</f>
        <v>210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20-10-4</v>
      </c>
      <c r="R85" s="1" t="str">
        <f>IF(R84="","0-0-0",CONCATENATE(R84,"-",S84,"-",T84))</f>
        <v>21-9-5</v>
      </c>
      <c r="U85" s="1" t="str">
        <f>IF(U84="","0-0-0",CONCATENATE(U84,"-",V84,"-",W84))</f>
        <v>13-5-2</v>
      </c>
      <c r="X85" s="1" t="str">
        <f>IF(X84="","0-0-0",CONCATENATE(X84,"-",Y84,"-",Z84))</f>
        <v>25-8-6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200-000000000000}">
      <formula1>$AM$1:$AM$31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G2:H83" xr:uid="{00000000-0002-0000-A200-000002000000}">
      <formula1>$AK$1:$AK$2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27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16</v>
      </c>
      <c r="T84" s="1">
        <f t="shared" si="58"/>
        <v>1</v>
      </c>
      <c r="U84" s="1">
        <f t="shared" si="58"/>
        <v>9</v>
      </c>
      <c r="V84" s="1">
        <f t="shared" si="58"/>
        <v>7</v>
      </c>
      <c r="W84" s="1">
        <f t="shared" si="58"/>
        <v>3</v>
      </c>
      <c r="X84" s="1">
        <f t="shared" si="58"/>
        <v>18</v>
      </c>
      <c r="Y84" s="1">
        <f t="shared" si="58"/>
        <v>15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229</v>
      </c>
      <c r="F85" s="1">
        <f>SUM(F2:F83)</f>
        <v>223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19-11-5</v>
      </c>
      <c r="R85" s="1" t="str">
        <f>IF(R84="","0-0-0",CONCATENATE(R84,"-",S84,"-",T84))</f>
        <v>15-16-1</v>
      </c>
      <c r="U85" s="1" t="str">
        <f>IF(U84="","0-0-0",CONCATENATE(U84,"-",V84,"-",W84))</f>
        <v>9-7-3</v>
      </c>
      <c r="X85" s="1" t="str">
        <f>IF(X84="","0-0-0",CONCATENATE(X84,"-",Y84,"-",Z84))</f>
        <v>18-15-3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300-000000000000}">
      <formula1>$AL$1:$AL$2</formula1>
    </dataValidation>
    <dataValidation type="list" allowBlank="1" showInputMessage="1" showErrorMessage="1" sqref="D2:D83" xr:uid="{00000000-0002-0000-A300-000001000000}">
      <formula1>$AM$1:$AM$31</formula1>
    </dataValidation>
    <dataValidation type="list" allowBlank="1" showInputMessage="1" showErrorMessage="1" sqref="G2:H83" xr:uid="{00000000-0002-0000-A300-000002000000}">
      <formula1>$AK$1:$AK$2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40</v>
      </c>
      <c r="J84" s="1">
        <f t="shared" si="57"/>
        <v>21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3</v>
      </c>
      <c r="R84" s="1">
        <f t="shared" si="58"/>
        <v>19</v>
      </c>
      <c r="S84" s="1">
        <f t="shared" si="58"/>
        <v>13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231</v>
      </c>
      <c r="F85" s="1">
        <f>SUM(F2:F83)</f>
        <v>185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21-8-3</v>
      </c>
      <c r="R85" s="1" t="str">
        <f>IF(R84="","0-0-0",CONCATENATE(R84,"-",S84,"-",T84))</f>
        <v>19-13-1</v>
      </c>
      <c r="U85" s="1" t="str">
        <f>IF(U84="","0-0-0",CONCATENATE(U84,"-",V84,"-",W84))</f>
        <v>13-7-0</v>
      </c>
      <c r="X85" s="1" t="str">
        <f>IF(X84="","0-0-0",CONCATENATE(X84,"-",Y84,"-",Z84))</f>
        <v>23-12-2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400-000000000000}">
      <formula1>$AM$1:$AM$31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G2:H83" xr:uid="{00000000-0002-0000-A400-000002000000}">
      <formula1>$AK$1:$AK$2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45</v>
      </c>
      <c r="J84" s="1">
        <f t="shared" si="57"/>
        <v>19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10</v>
      </c>
      <c r="Q84" s="1">
        <f t="shared" si="58"/>
        <v>2</v>
      </c>
      <c r="R84" s="1">
        <f t="shared" si="58"/>
        <v>24</v>
      </c>
      <c r="S84" s="1">
        <f t="shared" si="58"/>
        <v>9</v>
      </c>
      <c r="T84" s="1">
        <f t="shared" si="58"/>
        <v>2</v>
      </c>
      <c r="U84" s="1">
        <f t="shared" si="58"/>
        <v>12</v>
      </c>
      <c r="V84" s="1">
        <f t="shared" si="58"/>
        <v>2</v>
      </c>
      <c r="W84" s="1">
        <f t="shared" si="58"/>
        <v>3</v>
      </c>
      <c r="X84" s="1">
        <f t="shared" si="58"/>
        <v>26</v>
      </c>
      <c r="Y84" s="1">
        <f t="shared" si="58"/>
        <v>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224</v>
      </c>
      <c r="F85" s="1">
        <f>SUM(F2:F83)</f>
        <v>165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21-10-2</v>
      </c>
      <c r="R85" s="1" t="str">
        <f>IF(R84="","0-0-0",CONCATENATE(R84,"-",S84,"-",T84))</f>
        <v>24-9-2</v>
      </c>
      <c r="U85" s="1" t="str">
        <f>IF(U84="","0-0-0",CONCATENATE(U84,"-",V84,"-",W84))</f>
        <v>12-2-3</v>
      </c>
      <c r="X85" s="1" t="str">
        <f>IF(X84="","0-0-0",CONCATENATE(X84,"-",Y84,"-",Z84))</f>
        <v>26-8-3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500-000000000000}">
      <formula1>$AL$1:$AL$2</formula1>
    </dataValidation>
    <dataValidation type="list" allowBlank="1" showInputMessage="1" showErrorMessage="1" sqref="D2:D83" xr:uid="{00000000-0002-0000-A500-000001000000}">
      <formula1>$AM$1:$AM$31</formula1>
    </dataValidation>
    <dataValidation type="list" allowBlank="1" showInputMessage="1" showErrorMessage="1" sqref="G2:H83" xr:uid="{00000000-0002-0000-A500-000002000000}">
      <formula1>$AK$1:$AK$2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13</v>
      </c>
      <c r="P65" s="1">
        <f t="shared" si="13"/>
        <v>11</v>
      </c>
      <c r="Q65" s="1">
        <f t="shared" si="14"/>
        <v>7</v>
      </c>
      <c r="R65" s="1">
        <f t="shared" si="34"/>
        <v>20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13</v>
      </c>
      <c r="P66" s="1">
        <f t="shared" si="13"/>
        <v>11</v>
      </c>
      <c r="Q66" s="1">
        <f t="shared" si="14"/>
        <v>7</v>
      </c>
      <c r="R66" s="1">
        <f t="shared" si="34"/>
        <v>20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13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21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13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21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1" t="s">
        <v>13</v>
      </c>
      <c r="F84" s="61"/>
      <c r="I84" s="1">
        <f t="shared" ref="I84:N84" si="59">IF(I1="",0,MAX(I1:I83))</f>
        <v>34</v>
      </c>
      <c r="J84" s="1">
        <f t="shared" si="59"/>
        <v>22</v>
      </c>
      <c r="K84" s="1">
        <f t="shared" si="59"/>
        <v>3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13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11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18</v>
      </c>
      <c r="Y84" s="1">
        <f t="shared" si="60"/>
        <v>13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204</v>
      </c>
      <c r="F85" s="1">
        <f>SUM(F2:F83)</f>
        <v>178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13-11-7</v>
      </c>
      <c r="R85" s="1" t="str">
        <f>IF(R84="","0-0-0",CONCATENATE(R84,"-",S84,"-",T84))</f>
        <v>21-11-4</v>
      </c>
      <c r="U85" s="1" t="str">
        <f>IF(U84="","0-0-0",CONCATENATE(U84,"-",V84,"-",W84))</f>
        <v>9-4-4</v>
      </c>
      <c r="X85" s="1" t="str">
        <f>IF(X84="","0-0-0",CONCATENATE(X84,"-",Y84,"-",Z84))</f>
        <v>18-13-5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600-000000000000}">
      <formula1>$AM$1:$AM$31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G2:H83" xr:uid="{00000000-0002-0000-A600-000002000000}">
      <formula1>$AK$1:$AK$2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27</v>
      </c>
      <c r="K84" s="1">
        <f t="shared" si="57"/>
        <v>4</v>
      </c>
      <c r="L84" s="1">
        <f t="shared" si="57"/>
        <v>8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12</v>
      </c>
      <c r="Q84" s="1">
        <f t="shared" si="58"/>
        <v>4</v>
      </c>
      <c r="R84" s="1">
        <f t="shared" si="58"/>
        <v>15</v>
      </c>
      <c r="S84" s="1">
        <f t="shared" si="58"/>
        <v>15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2</v>
      </c>
      <c r="X84" s="1">
        <f t="shared" si="58"/>
        <v>19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212</v>
      </c>
      <c r="F85" s="1">
        <f>SUM(F2:F83)</f>
        <v>219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18-12-4</v>
      </c>
      <c r="R85" s="1" t="str">
        <f>IF(R84="","0-0-0",CONCATENATE(R84,"-",S84,"-",T84))</f>
        <v>15-15-4</v>
      </c>
      <c r="U85" s="1" t="str">
        <f>IF(U84="","0-0-0",CONCATENATE(U84,"-",V84,"-",W84))</f>
        <v>8-11-2</v>
      </c>
      <c r="X85" s="1" t="str">
        <f>IF(X84="","0-0-0",CONCATENATE(X84,"-",Y84,"-",Z84))</f>
        <v>19-16-2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700-000000000000}">
      <formula1>$AL$1:$AL$2</formula1>
    </dataValidation>
    <dataValidation type="list" allowBlank="1" showInputMessage="1" showErrorMessage="1" sqref="D2:D83" xr:uid="{00000000-0002-0000-A700-000001000000}">
      <formula1>$AM$1:$AM$31</formula1>
    </dataValidation>
    <dataValidation type="list" allowBlank="1" showInputMessage="1" showErrorMessage="1" sqref="G2:H83" xr:uid="{00000000-0002-0000-A700-000002000000}">
      <formula1>$AK$1:$AK$2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/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64">IF(I1="",0,MAX(I1:I83))</f>
        <v>25</v>
      </c>
      <c r="J84" s="1">
        <f t="shared" si="64"/>
        <v>31</v>
      </c>
      <c r="K84" s="1">
        <f t="shared" si="64"/>
        <v>6</v>
      </c>
      <c r="L84" s="1">
        <f t="shared" si="64"/>
        <v>11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13</v>
      </c>
      <c r="P84" s="1">
        <f t="shared" si="65"/>
        <v>17</v>
      </c>
      <c r="Q84" s="1">
        <f t="shared" si="65"/>
        <v>4</v>
      </c>
      <c r="R84" s="1">
        <f t="shared" si="65"/>
        <v>12</v>
      </c>
      <c r="S84" s="1">
        <f t="shared" si="65"/>
        <v>14</v>
      </c>
      <c r="T84" s="1">
        <f t="shared" si="65"/>
        <v>7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13</v>
      </c>
      <c r="Y84" s="1">
        <f t="shared" si="65"/>
        <v>18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3</v>
      </c>
    </row>
    <row r="85" spans="2:33" x14ac:dyDescent="0.25">
      <c r="C85" s="1">
        <f>COUNTIF(C1:C83,"Away")</f>
        <v>33</v>
      </c>
      <c r="E85" s="1">
        <f>SUM(E2:E83)</f>
        <v>186</v>
      </c>
      <c r="F85" s="1">
        <f>SUM(F2:F83)</f>
        <v>236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12-14-7</v>
      </c>
      <c r="U85" s="1" t="str">
        <f>IF(U84="","0-0-0",CONCATENATE(U84,"-",V84,"-",W84))</f>
        <v>4-11-5</v>
      </c>
      <c r="X85" s="1" t="str">
        <f>IF(X84="","0-0-0",CONCATENATE(X84,"-",Y84,"-",Z84))</f>
        <v>13-18-8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800-000000000000}">
      <formula1>$AM$1:$AM$31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G2:H83" xr:uid="{00000000-0002-0000-A800-000002000000}">
      <formula1>$AK$1:$AK$2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39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1</v>
      </c>
      <c r="R84" s="1">
        <f t="shared" si="58"/>
        <v>21</v>
      </c>
      <c r="S84" s="1">
        <f t="shared" si="58"/>
        <v>10</v>
      </c>
      <c r="T84" s="1">
        <f t="shared" si="58"/>
        <v>3</v>
      </c>
      <c r="U84" s="1">
        <f t="shared" si="58"/>
        <v>14</v>
      </c>
      <c r="V84" s="1">
        <f t="shared" si="58"/>
        <v>6</v>
      </c>
      <c r="W84" s="1">
        <f t="shared" si="58"/>
        <v>1</v>
      </c>
      <c r="X84" s="1">
        <f t="shared" si="58"/>
        <v>24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219</v>
      </c>
      <c r="F85" s="1">
        <f>SUM(F2:F83)</f>
        <v>204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18-15-1</v>
      </c>
      <c r="R85" s="1" t="str">
        <f>IF(R84="","0-0-0",CONCATENATE(R84,"-",S84,"-",T84))</f>
        <v>21-10-3</v>
      </c>
      <c r="U85" s="1" t="str">
        <f>IF(U84="","0-0-0",CONCATENATE(U84,"-",V84,"-",W84))</f>
        <v>14-6-1</v>
      </c>
      <c r="X85" s="1" t="str">
        <f>IF(X84="","0-0-0",CONCATENATE(X84,"-",Y84,"-",Z84))</f>
        <v>24-18-1</v>
      </c>
      <c r="AA85" s="1" t="str">
        <f>IF(AA84="","0-0",CONCATENATE(AA84,AB84))</f>
        <v>W2</v>
      </c>
      <c r="AD85" s="1" t="str">
        <f>IF(AD84="","0-0-0",CONCATENATE(AD84,"-",AE84,"-",AF84))</f>
        <v>8-0-2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900-000000000000}">
      <formula1>$AL$1:$AL$2</formula1>
    </dataValidation>
    <dataValidation type="list" allowBlank="1" showInputMessage="1" showErrorMessage="1" sqref="D2:D83" xr:uid="{00000000-0002-0000-A900-000001000000}">
      <formula1>$AM$1:$AM$31</formula1>
    </dataValidation>
    <dataValidation type="list" allowBlank="1" showInputMessage="1" showErrorMessage="1" sqref="G2:H83" xr:uid="{00000000-0002-0000-A900-000002000000}">
      <formula1>$AK$1:$AK$2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32</v>
      </c>
      <c r="J84" s="1">
        <f t="shared" si="57"/>
        <v>31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17</v>
      </c>
      <c r="Q84" s="1">
        <f t="shared" si="58"/>
        <v>2</v>
      </c>
      <c r="R84" s="1">
        <f t="shared" si="58"/>
        <v>17</v>
      </c>
      <c r="S84" s="1">
        <f t="shared" si="58"/>
        <v>14</v>
      </c>
      <c r="T84" s="1">
        <f t="shared" si="58"/>
        <v>2</v>
      </c>
      <c r="U84" s="1">
        <f t="shared" si="58"/>
        <v>9</v>
      </c>
      <c r="V84" s="1">
        <f t="shared" si="58"/>
        <v>9</v>
      </c>
      <c r="W84" s="1">
        <f t="shared" si="58"/>
        <v>2</v>
      </c>
      <c r="X84" s="1">
        <f t="shared" si="58"/>
        <v>18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219</v>
      </c>
      <c r="F85" s="1">
        <f>SUM(F2:F83)</f>
        <v>233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15-17-2</v>
      </c>
      <c r="R85" s="1" t="str">
        <f>IF(R84="","0-0-0",CONCATENATE(R84,"-",S84,"-",T84))</f>
        <v>17-14-2</v>
      </c>
      <c r="U85" s="1" t="str">
        <f>IF(U84="","0-0-0",CONCATENATE(U84,"-",V84,"-",W84))</f>
        <v>9-9-2</v>
      </c>
      <c r="X85" s="1" t="str">
        <f>IF(X84="","0-0-0",CONCATENATE(X84,"-",Y84,"-",Z84))</f>
        <v>18-17-3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A00-000000000000}">
      <formula1>$AM$1:$AM$31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G2:H83" xr:uid="{00000000-0002-0000-AA00-000002000000}">
      <formula1>$AK$1:$AK$2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29</v>
      </c>
      <c r="J84" s="1">
        <f t="shared" si="57"/>
        <v>22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8</v>
      </c>
      <c r="Q84" s="1">
        <f t="shared" si="58"/>
        <v>10</v>
      </c>
      <c r="R84" s="1">
        <f t="shared" si="58"/>
        <v>14</v>
      </c>
      <c r="S84" s="1">
        <f t="shared" si="58"/>
        <v>14</v>
      </c>
      <c r="T84" s="1">
        <f t="shared" si="58"/>
        <v>5</v>
      </c>
      <c r="U84" s="1">
        <f t="shared" si="58"/>
        <v>8</v>
      </c>
      <c r="V84" s="1">
        <f t="shared" si="58"/>
        <v>4</v>
      </c>
      <c r="W84" s="1">
        <f t="shared" si="58"/>
        <v>5</v>
      </c>
      <c r="X84" s="1">
        <f t="shared" si="58"/>
        <v>18</v>
      </c>
      <c r="Y84" s="1">
        <f t="shared" si="58"/>
        <v>10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200</v>
      </c>
      <c r="F85" s="1">
        <f>SUM(F2:F83)</f>
        <v>217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15-8-10</v>
      </c>
      <c r="R85" s="1" t="str">
        <f>IF(R84="","0-0-0",CONCATENATE(R84,"-",S84,"-",T84))</f>
        <v>14-14-5</v>
      </c>
      <c r="U85" s="1" t="str">
        <f>IF(U84="","0-0-0",CONCATENATE(U84,"-",V84,"-",W84))</f>
        <v>8-4-5</v>
      </c>
      <c r="X85" s="1" t="str">
        <f>IF(X84="","0-0-0",CONCATENATE(X84,"-",Y84,"-",Z84))</f>
        <v>18-10-9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B00-000000000000}">
      <formula1>$AL$1:$AL$2</formula1>
    </dataValidation>
    <dataValidation type="list" allowBlank="1" showInputMessage="1" showErrorMessage="1" sqref="D2:D83" xr:uid="{00000000-0002-0000-AB00-000001000000}">
      <formula1>$AM$1:$AM$31</formula1>
    </dataValidation>
    <dataValidation type="list" allowBlank="1" showInputMessage="1" showErrorMessage="1" sqref="G2:H83" xr:uid="{00000000-0002-0000-AB00-000002000000}">
      <formula1>$AK$1:$AK$2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1" t="s">
        <v>13</v>
      </c>
      <c r="F84" s="61"/>
      <c r="I84" s="1">
        <f t="shared" ref="I84:N84" si="57">IF(I1="",0,MAX(I1:I83))</f>
        <v>44</v>
      </c>
      <c r="J84" s="1">
        <f t="shared" si="57"/>
        <v>19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8</v>
      </c>
      <c r="Q84" s="1">
        <f t="shared" si="58"/>
        <v>0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14</v>
      </c>
      <c r="V84" s="1">
        <f t="shared" si="58"/>
        <v>5</v>
      </c>
      <c r="W84" s="1">
        <f t="shared" si="58"/>
        <v>0</v>
      </c>
      <c r="X84" s="1">
        <f t="shared" si="58"/>
        <v>25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224</v>
      </c>
      <c r="F85" s="1">
        <f>SUM(F2:F83)</f>
        <v>183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23-8-0</v>
      </c>
      <c r="R85" s="1" t="str">
        <f>IF(R84="","0-0-0",CONCATENATE(R84,"-",S84,"-",T84))</f>
        <v>21-11-4</v>
      </c>
      <c r="U85" s="1" t="str">
        <f>IF(U84="","0-0-0",CONCATENATE(U84,"-",V84,"-",W84))</f>
        <v>14-5-0</v>
      </c>
      <c r="X85" s="1" t="str">
        <f>IF(X84="","0-0-0",CONCATENATE(X84,"-",Y84,"-",Z84))</f>
        <v>25-11-2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C00-000000000000}">
      <formula1>$AM$1:$AM$31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G2:H83" xr:uid="{00000000-0002-0000-AC00-000002000000}">
      <formula1>$AK$1:$AK$2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28</v>
      </c>
      <c r="J84" s="1">
        <f t="shared" si="57"/>
        <v>33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14</v>
      </c>
      <c r="Q84" s="1">
        <f t="shared" si="58"/>
        <v>2</v>
      </c>
      <c r="R84" s="1">
        <f t="shared" si="58"/>
        <v>10</v>
      </c>
      <c r="S84" s="1">
        <f t="shared" si="58"/>
        <v>19</v>
      </c>
      <c r="T84" s="1">
        <f t="shared" si="58"/>
        <v>2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21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209</v>
      </c>
      <c r="F85" s="1">
        <f>SUM(F2:F83)</f>
        <v>226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18-14-2</v>
      </c>
      <c r="R85" s="1" t="str">
        <f>IF(R84="","0-0-0",CONCATENATE(R84,"-",S84,"-",T84))</f>
        <v>10-19-2</v>
      </c>
      <c r="U85" s="1" t="str">
        <f>IF(U84="","0-0-0",CONCATENATE(U84,"-",V84,"-",W84))</f>
        <v>11-6-2</v>
      </c>
      <c r="X85" s="1" t="str">
        <f>IF(X84="","0-0-0",CONCATENATE(X84,"-",Y84,"-",Z84))</f>
        <v>21-15-2</v>
      </c>
      <c r="AA85" s="1" t="str">
        <f>IF(AA84="","0-0",CONCATENATE(AA84,AB84))</f>
        <v>W3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D00-000000000000}">
      <formula1>$AL$1:$AL$2</formula1>
    </dataValidation>
    <dataValidation type="list" allowBlank="1" showInputMessage="1" showErrorMessage="1" sqref="D2:D83" xr:uid="{00000000-0002-0000-AD00-000001000000}">
      <formula1>$AM$1:$AM$31</formula1>
    </dataValidation>
    <dataValidation type="list" allowBlank="1" showInputMessage="1" showErrorMessage="1" sqref="G2:H83" xr:uid="{00000000-0002-0000-AD00-000002000000}">
      <formula1>$AK$1:$AK$2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26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17</v>
      </c>
      <c r="P84" s="1">
        <f t="shared" si="58"/>
        <v>14</v>
      </c>
      <c r="Q84" s="1">
        <f t="shared" si="58"/>
        <v>3</v>
      </c>
      <c r="R84" s="1">
        <f t="shared" si="58"/>
        <v>17</v>
      </c>
      <c r="S84" s="1">
        <f t="shared" si="58"/>
        <v>12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15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202</v>
      </c>
      <c r="F85" s="1">
        <f>SUM(F2:F83)</f>
        <v>208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17-14-3</v>
      </c>
      <c r="R85" s="1" t="str">
        <f>IF(R84="","0-0-0",CONCATENATE(R84,"-",S84,"-",T84))</f>
        <v>17-12-5</v>
      </c>
      <c r="U85" s="1" t="str">
        <f>IF(U84="","0-0-0",CONCATENATE(U84,"-",V84,"-",W84))</f>
        <v>8-9-2</v>
      </c>
      <c r="X85" s="1" t="str">
        <f>IF(X84="","0-0-0",CONCATENATE(X84,"-",Y84,"-",Z84))</f>
        <v>15-18-4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E00-000000000000}">
      <formula1>$AM$1:$AM$31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29</v>
      </c>
      <c r="J84" s="1">
        <f t="shared" si="57"/>
        <v>28</v>
      </c>
      <c r="K84" s="1">
        <f t="shared" si="57"/>
        <v>3</v>
      </c>
      <c r="L84" s="1">
        <f t="shared" si="57"/>
        <v>9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15</v>
      </c>
      <c r="T84" s="1">
        <f t="shared" si="58"/>
        <v>5</v>
      </c>
      <c r="U84" s="1">
        <f t="shared" si="58"/>
        <v>8</v>
      </c>
      <c r="V84" s="1">
        <f t="shared" si="58"/>
        <v>6</v>
      </c>
      <c r="W84" s="1">
        <f t="shared" si="58"/>
        <v>4</v>
      </c>
      <c r="X84" s="1">
        <f t="shared" si="58"/>
        <v>15</v>
      </c>
      <c r="Y84" s="1">
        <f t="shared" si="58"/>
        <v>15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191</v>
      </c>
      <c r="F85" s="1">
        <f>SUM(F2:F83)</f>
        <v>196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17-13-4</v>
      </c>
      <c r="R85" s="1" t="str">
        <f>IF(R84="","0-0-0",CONCATENATE(R84,"-",S84,"-",T84))</f>
        <v>12-15-5</v>
      </c>
      <c r="U85" s="1" t="str">
        <f>IF(U84="","0-0-0",CONCATENATE(U84,"-",V84,"-",W84))</f>
        <v>8-6-4</v>
      </c>
      <c r="X85" s="1" t="str">
        <f>IF(X84="","0-0-0",CONCATENATE(X84,"-",Y84,"-",Z84))</f>
        <v>15-15-7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F00-000000000000}">
      <formula1>$AL$1:$AL$2</formula1>
    </dataValidation>
    <dataValidation type="list" allowBlank="1" showInputMessage="1" showErrorMessage="1" sqref="D2:D83" xr:uid="{00000000-0002-0000-AF00-000001000000}">
      <formula1>$AM$1:$AM$31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16</v>
      </c>
      <c r="J84" s="1">
        <f t="shared" si="57"/>
        <v>43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19</v>
      </c>
      <c r="Q84" s="1">
        <f t="shared" si="58"/>
        <v>3</v>
      </c>
      <c r="R84" s="1">
        <f t="shared" si="58"/>
        <v>6</v>
      </c>
      <c r="S84" s="1">
        <f t="shared" si="58"/>
        <v>24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21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146</v>
      </c>
      <c r="F85" s="1">
        <f>SUM(F2:F83)</f>
        <v>263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10-19-3</v>
      </c>
      <c r="R85" s="1" t="str">
        <f>IF(R84="","0-0-0",CONCATENATE(R84,"-",S84,"-",T84))</f>
        <v>6-24-4</v>
      </c>
      <c r="U85" s="1" t="str">
        <f>IF(U84="","0-0-0",CONCATENATE(U84,"-",V84,"-",W84))</f>
        <v>6-12-2</v>
      </c>
      <c r="X85" s="1" t="str">
        <f>IF(X84="","0-0-0",CONCATENATE(X84,"-",Y84,"-",Z84))</f>
        <v>8-21-6</v>
      </c>
      <c r="AA85" s="1" t="str">
        <f>IF(AA84="","0-0",CONCATENATE(AA84,AB84))</f>
        <v>L3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000-000000000000}">
      <formula1>$AM$1:$AM$31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28</v>
      </c>
      <c r="J84" s="1">
        <f t="shared" si="57"/>
        <v>26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14</v>
      </c>
      <c r="Q84" s="1">
        <f t="shared" si="58"/>
        <v>6</v>
      </c>
      <c r="R84" s="1">
        <f t="shared" si="58"/>
        <v>14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13</v>
      </c>
      <c r="Y84" s="1">
        <f t="shared" si="58"/>
        <v>15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180</v>
      </c>
      <c r="F85" s="1">
        <f>SUM(F2:F83)</f>
        <v>190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14-14-6</v>
      </c>
      <c r="R85" s="1" t="str">
        <f>IF(R84="","0-0-0",CONCATENATE(R84,"-",S84,"-",T84))</f>
        <v>14-12-6</v>
      </c>
      <c r="U85" s="1" t="str">
        <f>IF(U84="","0-0-0",CONCATENATE(U84,"-",V84,"-",W84))</f>
        <v>8-7-4</v>
      </c>
      <c r="X85" s="1" t="str">
        <f>IF(X84="","0-0-0",CONCATENATE(X84,"-",Y84,"-",Z84))</f>
        <v>13-15-8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100-000000000000}">
      <formula1>$AL$1:$AL$2</formula1>
    </dataValidation>
    <dataValidation type="list" allowBlank="1" showInputMessage="1" showErrorMessage="1" sqref="D2:D83" xr:uid="{00000000-0002-0000-B100-000001000000}">
      <formula1>$AM$1:$AM$31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35</v>
      </c>
      <c r="J84" s="1">
        <f t="shared" si="57"/>
        <v>29</v>
      </c>
      <c r="K84" s="1">
        <f t="shared" si="57"/>
        <v>5</v>
      </c>
      <c r="L84" s="1">
        <f t="shared" si="57"/>
        <v>3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11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2</v>
      </c>
      <c r="U84" s="1">
        <f t="shared" si="58"/>
        <v>9</v>
      </c>
      <c r="V84" s="1">
        <f t="shared" si="58"/>
        <v>11</v>
      </c>
      <c r="W84" s="1">
        <f t="shared" si="58"/>
        <v>1</v>
      </c>
      <c r="X84" s="1">
        <f t="shared" si="58"/>
        <v>20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190</v>
      </c>
      <c r="F85" s="1">
        <f>SUM(F2:F83)</f>
        <v>203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20-11-1</v>
      </c>
      <c r="R85" s="1" t="str">
        <f>IF(R84="","0-0-0",CONCATENATE(R84,"-",S84,"-",T84))</f>
        <v>15-18-2</v>
      </c>
      <c r="U85" s="1" t="str">
        <f>IF(U84="","0-0-0",CONCATENATE(U84,"-",V84,"-",W84))</f>
        <v>9-11-1</v>
      </c>
      <c r="X85" s="1" t="str">
        <f>IF(X84="","0-0-0",CONCATENATE(X84,"-",Y84,"-",Z84))</f>
        <v>20-15-2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200-000000000000}">
      <formula1>$AM$1:$AM$31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25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4</v>
      </c>
      <c r="R84" s="1">
        <f t="shared" si="58"/>
        <v>15</v>
      </c>
      <c r="S84" s="1">
        <f t="shared" si="58"/>
        <v>16</v>
      </c>
      <c r="T84" s="1">
        <f t="shared" si="58"/>
        <v>2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20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235</v>
      </c>
      <c r="F85" s="1">
        <f>SUM(F2:F83)</f>
        <v>225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21-9-4</v>
      </c>
      <c r="R85" s="1" t="str">
        <f>IF(R84="","0-0-0",CONCATENATE(R84,"-",S84,"-",T84))</f>
        <v>15-16-2</v>
      </c>
      <c r="U85" s="1" t="str">
        <f>IF(U84="","0-0-0",CONCATENATE(U84,"-",V84,"-",W84))</f>
        <v>8-7-4</v>
      </c>
      <c r="X85" s="1" t="str">
        <f>IF(X84="","0-0-0",CONCATENATE(X84,"-",Y84,"-",Z84))</f>
        <v>20-15-4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300-000000000000}">
      <formula1>$AL$1:$AL$2</formula1>
    </dataValidation>
    <dataValidation type="list" allowBlank="1" showInputMessage="1" showErrorMessage="1" sqref="D2:D83" xr:uid="{00000000-0002-0000-B300-000001000000}">
      <formula1>$AM$1:$AM$31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13</v>
      </c>
      <c r="Q66" s="1">
        <f t="shared" si="14"/>
        <v>2</v>
      </c>
      <c r="R66" s="1">
        <f t="shared" si="8"/>
        <v>20</v>
      </c>
      <c r="S66" s="1">
        <f t="shared" si="15"/>
        <v>6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6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19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3</v>
      </c>
      <c r="R84" s="1">
        <f t="shared" si="58"/>
        <v>20</v>
      </c>
      <c r="S84" s="1">
        <f t="shared" si="58"/>
        <v>6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15</v>
      </c>
      <c r="Y84" s="1">
        <f t="shared" si="58"/>
        <v>13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241</v>
      </c>
      <c r="F85" s="1">
        <f>SUM(F2:F83)</f>
        <v>208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18-13-3</v>
      </c>
      <c r="R85" s="1" t="str">
        <f>IF(R84="","0-0-0",CONCATENATE(R84,"-",S84,"-",T84))</f>
        <v>20-6-6</v>
      </c>
      <c r="U85" s="1" t="str">
        <f>IF(U84="","0-0-0",CONCATENATE(U84,"-",V84,"-",W84))</f>
        <v>8-9-2</v>
      </c>
      <c r="X85" s="1" t="str">
        <f>IF(X84="","0-0-0",CONCATENATE(X84,"-",Y84,"-",Z84))</f>
        <v>15-13-7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400-000000000000}">
      <formula1>$AM$1:$AM$31</formula1>
    </dataValidation>
    <dataValidation type="list" allowBlank="1" showInputMessage="1" showErrorMessage="1" sqref="C2:C83" xr:uid="{00000000-0002-0000-B400-000001000000}">
      <formula1>$AL$1:$AL$2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42</v>
      </c>
      <c r="J84" s="1">
        <f t="shared" si="57"/>
        <v>18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7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12</v>
      </c>
      <c r="V84" s="1">
        <f t="shared" si="58"/>
        <v>6</v>
      </c>
      <c r="W84" s="1">
        <f t="shared" si="58"/>
        <v>0</v>
      </c>
      <c r="X84" s="1">
        <f t="shared" si="58"/>
        <v>23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238</v>
      </c>
      <c r="F85" s="1">
        <f>SUM(F2:F83)</f>
        <v>184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21-7-4</v>
      </c>
      <c r="R85" s="1" t="str">
        <f>IF(R84="","0-0-0",CONCATENATE(R84,"-",S84,"-",T84))</f>
        <v>21-11-4</v>
      </c>
      <c r="U85" s="1" t="str">
        <f>IF(U84="","0-0-0",CONCATENATE(U84,"-",V84,"-",W84))</f>
        <v>12-6-0</v>
      </c>
      <c r="X85" s="1" t="str">
        <f>IF(X84="","0-0-0",CONCATENATE(X84,"-",Y84,"-",Z84))</f>
        <v>23-11-4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35</v>
      </c>
      <c r="J84" s="1">
        <f t="shared" si="57"/>
        <v>24</v>
      </c>
      <c r="K84" s="1">
        <f t="shared" si="57"/>
        <v>4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2</v>
      </c>
      <c r="R84" s="1">
        <f t="shared" si="58"/>
        <v>15</v>
      </c>
      <c r="S84" s="1">
        <f t="shared" si="58"/>
        <v>14</v>
      </c>
      <c r="T84" s="1">
        <f t="shared" si="58"/>
        <v>5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22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213</v>
      </c>
      <c r="F85" s="1">
        <f>SUM(F2:F83)</f>
        <v>199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20-10-2</v>
      </c>
      <c r="R85" s="1" t="str">
        <f>IF(R84="","0-0-0",CONCATENATE(R84,"-",S84,"-",T84))</f>
        <v>15-14-5</v>
      </c>
      <c r="U85" s="1" t="str">
        <f>IF(U84="","0-0-0",CONCATENATE(U84,"-",V84,"-",W84))</f>
        <v>12-7-2</v>
      </c>
      <c r="X85" s="1" t="str">
        <f>IF(X84="","0-0-0",CONCATENATE(X84,"-",Y84,"-",Z84))</f>
        <v>22-11-4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32</v>
      </c>
      <c r="J84" s="1">
        <f t="shared" si="57"/>
        <v>25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5</v>
      </c>
      <c r="R84" s="1">
        <f t="shared" si="58"/>
        <v>15</v>
      </c>
      <c r="S84" s="1">
        <f t="shared" si="58"/>
        <v>15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176</v>
      </c>
      <c r="F85" s="1">
        <f>SUM(F2:F83)</f>
        <v>206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17-10-5</v>
      </c>
      <c r="R85" s="1" t="str">
        <f>IF(R84="","0-0-0",CONCATENATE(R84,"-",S84,"-",T84))</f>
        <v>15-15-4</v>
      </c>
      <c r="U85" s="1" t="str">
        <f>IF(U84="","0-0-0",CONCATENATE(U84,"-",V84,"-",W84))</f>
        <v>14-7-1</v>
      </c>
      <c r="X85" s="1" t="str">
        <f>IF(X84="","0-0-0",CONCATENATE(X84,"-",Y84,"-",Z84))</f>
        <v>19-12-5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700-000000000000}">
      <formula1>$AL$1:$AL$2</formula1>
    </dataValidation>
    <dataValidation type="list" allowBlank="1" showInputMessage="1" showErrorMessage="1" sqref="D2:D83" xr:uid="{00000000-0002-0000-B700-000001000000}">
      <formula1>$AM$1:$AM$31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42</v>
      </c>
      <c r="J84" s="1">
        <f t="shared" si="57"/>
        <v>19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2</v>
      </c>
      <c r="R84" s="1">
        <f t="shared" si="58"/>
        <v>19</v>
      </c>
      <c r="S84" s="1">
        <f t="shared" si="58"/>
        <v>10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14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204</v>
      </c>
      <c r="F85" s="1">
        <f>SUM(F2:F83)</f>
        <v>157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23-9-2</v>
      </c>
      <c r="R85" s="1" t="str">
        <f>IF(R84="","0-0-0",CONCATENATE(R84,"-",S84,"-",T84))</f>
        <v>19-10-3</v>
      </c>
      <c r="U85" s="1" t="str">
        <f>IF(U84="","0-0-0",CONCATENATE(U84,"-",V84,"-",W84))</f>
        <v>16-5-1</v>
      </c>
      <c r="X85" s="1" t="str">
        <f>IF(X84="","0-0-0",CONCATENATE(X84,"-",Y84,"-",Z84))</f>
        <v>25-14-1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800-000000000000}">
      <formula1>$AM$1:$AM$31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187</vt:i4>
      </vt:variant>
    </vt:vector>
  </HeadingPairs>
  <TitlesOfParts>
    <vt:vector size="187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2024-03-17T16:35:01Z</dcterms:modified>
</cp:coreProperties>
</file>