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pe\Desktop\AIEP\taller analisis para la gestion\s5\"/>
    </mc:Choice>
  </mc:AlternateContent>
  <xr:revisionPtr revIDLastSave="0" documentId="13_ncr:1_{3CEC1E74-785C-42A7-8A72-F91C0744C2AA}" xr6:coauthVersionLast="47" xr6:coauthVersionMax="47" xr10:uidLastSave="{00000000-0000-0000-0000-000000000000}"/>
  <bookViews>
    <workbookView xWindow="-120" yWindow="-120" windowWidth="29040" windowHeight="15720" activeTab="4" xr2:uid="{09412C82-EE1F-4D49-8653-9107DCBA3FA4}"/>
  </bookViews>
  <sheets>
    <sheet name="Hoja10" sheetId="10" r:id="rId1"/>
    <sheet name="Hoja11" sheetId="11" r:id="rId2"/>
    <sheet name="Hoja1" sheetId="1" r:id="rId3"/>
    <sheet name="Gráfico1" sheetId="12" r:id="rId4"/>
    <sheet name="dashboard" sheetId="2" r:id="rId5"/>
  </sheets>
  <definedNames>
    <definedName name="_xlchart.v2.0" hidden="1">Hoja1!$A$15:$A$17</definedName>
    <definedName name="_xlchart.v2.1" hidden="1">Hoja1!$B$14</definedName>
    <definedName name="_xlchart.v2.2" hidden="1">Hoja1!$B$15:$B$17</definedName>
    <definedName name="_xlchart.v2.3" hidden="1">Hoja1!$A$15:$A$17</definedName>
    <definedName name="_xlchart.v2.4" hidden="1">Hoja1!$B$14</definedName>
    <definedName name="_xlchart.v2.5" hidden="1">Hoja1!$B$15:$B$17</definedName>
    <definedName name="_xlchart.v2.6" hidden="1">Hoja1!$A$15:$A$17</definedName>
    <definedName name="_xlchart.v2.7" hidden="1">Hoja1!$B$14</definedName>
    <definedName name="_xlchart.v2.8" hidden="1">Hoja1!$B$15:$B$17</definedName>
  </definedNames>
  <calcPr calcId="191029"/>
  <pivotCaches>
    <pivotCache cacheId="89" r:id="rId6"/>
    <pivotCache cacheId="8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B18" i="1"/>
  <c r="H11" i="1"/>
  <c r="E11" i="1"/>
  <c r="B11" i="1"/>
  <c r="H5" i="1"/>
  <c r="E5" i="1"/>
</calcChain>
</file>

<file path=xl/sharedStrings.xml><?xml version="1.0" encoding="utf-8"?>
<sst xmlns="http://schemas.openxmlformats.org/spreadsheetml/2006/main" count="69" uniqueCount="47">
  <si>
    <t>Despachos a tiempo</t>
  </si>
  <si>
    <t>% cumplimiento</t>
  </si>
  <si>
    <t xml:space="preserve">Diferencia en inventario </t>
  </si>
  <si>
    <t>Valor total del inventario</t>
  </si>
  <si>
    <t>% de diferencia</t>
  </si>
  <si>
    <t>N de accidentes</t>
  </si>
  <si>
    <t>Horas trabajadas</t>
  </si>
  <si>
    <t>Total hrs no trabajadas</t>
  </si>
  <si>
    <t>NPS</t>
  </si>
  <si>
    <t>Promotores</t>
  </si>
  <si>
    <t>Indiferentes</t>
  </si>
  <si>
    <t>Detractores</t>
  </si>
  <si>
    <t>Tasa de conversión (web):</t>
  </si>
  <si>
    <t>Conversiones totales</t>
  </si>
  <si>
    <t>Visitas totales</t>
  </si>
  <si>
    <t>% evaluacion NPS</t>
  </si>
  <si>
    <t>% conversion web</t>
  </si>
  <si>
    <t>Monto invertido</t>
  </si>
  <si>
    <t>Ventas totales</t>
  </si>
  <si>
    <t>Campaña publicitaria</t>
  </si>
  <si>
    <t>Prueba acida</t>
  </si>
  <si>
    <t>Activo Corriente</t>
  </si>
  <si>
    <t>Pasivo Corriente</t>
  </si>
  <si>
    <t>Existencias</t>
  </si>
  <si>
    <t>ROE</t>
  </si>
  <si>
    <t>% Liquidez</t>
  </si>
  <si>
    <t>Utilidad del ejercicio</t>
  </si>
  <si>
    <t>Patrimonio Neto</t>
  </si>
  <si>
    <t>% Rentabilidad</t>
  </si>
  <si>
    <t>Total general</t>
  </si>
  <si>
    <t>Etiquetas de fila</t>
  </si>
  <si>
    <t>Columna1</t>
  </si>
  <si>
    <t>Suma</t>
  </si>
  <si>
    <t>Promedio</t>
  </si>
  <si>
    <t>Total</t>
  </si>
  <si>
    <t>Recuento</t>
  </si>
  <si>
    <t>Despachos atrasados</t>
  </si>
  <si>
    <t>Tipo de despacho</t>
  </si>
  <si>
    <t>Despachos realizados</t>
  </si>
  <si>
    <t>Suma de Despachos realizados</t>
  </si>
  <si>
    <t>Encuestados</t>
  </si>
  <si>
    <t xml:space="preserve">Accidentabilidad </t>
  </si>
  <si>
    <t xml:space="preserve"> </t>
  </si>
  <si>
    <t>Horas</t>
  </si>
  <si>
    <t>$</t>
  </si>
  <si>
    <t>Prueba acida2</t>
  </si>
  <si>
    <t>ROE2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</si>
</sst>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"/>
    <numFmt numFmtId="181" formatCode="_ [$$-340A]* #,##0_ ;_ [$$-340A]* \-#,##0_ ;_ [$$-340A]* &quot;-&quot;??_ ;_ @_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3B383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2" fontId="0" fillId="0" borderId="0" xfId="0" applyNumberFormat="1"/>
    <xf numFmtId="172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0" fillId="0" borderId="0" xfId="0" applyNumberFormat="1"/>
    <xf numFmtId="49" fontId="0" fillId="2" borderId="2" xfId="0" applyNumberFormat="1" applyFont="1" applyFill="1" applyBorder="1"/>
    <xf numFmtId="1" fontId="0" fillId="2" borderId="3" xfId="0" applyNumberFormat="1" applyFont="1" applyFill="1" applyBorder="1"/>
    <xf numFmtId="49" fontId="0" fillId="0" borderId="4" xfId="0" applyNumberFormat="1" applyFont="1" applyBorder="1"/>
    <xf numFmtId="1" fontId="0" fillId="0" borderId="5" xfId="0" applyNumberFormat="1" applyFont="1" applyBorder="1"/>
    <xf numFmtId="0" fontId="2" fillId="3" borderId="1" xfId="0" applyFont="1" applyFill="1" applyBorder="1" applyAlignment="1">
      <alignment horizontal="center" wrapText="1"/>
    </xf>
    <xf numFmtId="0" fontId="0" fillId="4" borderId="0" xfId="0" applyFill="1" applyBorder="1"/>
    <xf numFmtId="181" fontId="0" fillId="0" borderId="0" xfId="0" applyNumberFormat="1"/>
    <xf numFmtId="181" fontId="0" fillId="2" borderId="3" xfId="0" applyNumberFormat="1" applyFont="1" applyFill="1" applyBorder="1"/>
  </cellXfs>
  <cellStyles count="2">
    <cellStyle name="Normal" xfId="0" builtinId="0"/>
    <cellStyle name="Porcentaje" xfId="1" builtinId="5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81" formatCode="_ [$$-340A]* #,##0_ ;_ [$$-340A]* \-#,##0_ ;_ [$$-340A]* &quot;-&quot;??_ ;_ @_ 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B3838"/>
        <name val="Calibri"/>
        <family val="2"/>
        <scheme val="none"/>
      </font>
    </dxf>
    <dxf>
      <numFmt numFmtId="181" formatCode="_ [$$-340A]* #,##0_ ;_ [$$-340A]* \-#,##0_ ;_ [$$-340A]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B3838"/>
        <name val="Calibri"/>
        <family val="2"/>
        <scheme val="none"/>
      </font>
    </dxf>
    <dxf>
      <numFmt numFmtId="181" formatCode="_ [$$-340A]* #,##0_ ;_ [$$-340A]* \-#,##0_ ;_ [$$-340A]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B3838"/>
        <name val="Calibri"/>
        <family val="2"/>
        <scheme val="none"/>
      </font>
    </dxf>
    <dxf>
      <numFmt numFmtId="1" formatCode="0"/>
    </dxf>
    <dxf>
      <numFmt numFmtId="181" formatCode="_ [$$-340A]* #,##0_ ;_ [$$-340A]* \-#,##0_ ;_ [$$-340A]* &quot;-&quot;??_ ;_ @_ 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E2D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[Libro1.xlsx]Hoja10!TablaDinámica25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 despachos: 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Hoja10!$B$3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Hoja10!$A$4:$A$6</c:f>
              <c:strCache>
                <c:ptCount val="2"/>
                <c:pt idx="0">
                  <c:v>Despachos a tiempo</c:v>
                </c:pt>
                <c:pt idx="1">
                  <c:v>Despachos atrasados</c:v>
                </c:pt>
              </c:strCache>
            </c:strRef>
          </c:cat>
          <c:val>
            <c:numRef>
              <c:f>Hoja10!$B$4:$B$6</c:f>
              <c:numCache>
                <c:formatCode>General</c:formatCode>
                <c:ptCount val="2"/>
                <c:pt idx="0">
                  <c:v>1000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7AB-8C96-E4AC70D2A1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Retorno de</a:t>
            </a:r>
            <a:r>
              <a:rPr lang="en-US" baseline="0"/>
              <a:t> inversión </a:t>
            </a:r>
            <a:r>
              <a:rPr lang="en-US"/>
              <a:t>(ROI)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Hoja1!$H$8</c:f>
              <c:strCache>
                <c:ptCount val="1"/>
                <c:pt idx="0">
                  <c:v>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Hoja1!$G$9:$G$10</c:f>
              <c:strCache>
                <c:ptCount val="2"/>
                <c:pt idx="0">
                  <c:v>Monto invertido</c:v>
                </c:pt>
                <c:pt idx="1">
                  <c:v>Ventas totales</c:v>
                </c:pt>
              </c:strCache>
            </c:strRef>
          </c:cat>
          <c:val>
            <c:numRef>
              <c:f>Hoja1!$H$9:$H$10</c:f>
              <c:numCache>
                <c:formatCode>_ [$$-340A]* #,##0_ ;_ [$$-340A]* \-#,##0_ ;_ [$$-340A]* "-"??_ ;_ @_ </c:formatCode>
                <c:ptCount val="2"/>
                <c:pt idx="0">
                  <c:v>8000000</c:v>
                </c:pt>
                <c:pt idx="1">
                  <c:v>35000000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9D-41C8-A3F7-6B5955DDAC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5379231"/>
        <c:axId val="205376831"/>
      </c:barChart>
      <c:catAx>
        <c:axId val="20537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76831"/>
        <c:crosses val="autoZero"/>
        <c:auto val="1"/>
        <c:lblAlgn val="ctr"/>
        <c:lblOffset val="100"/>
        <c:noMultiLvlLbl val="0"/>
      </c:catAx>
      <c:valAx>
        <c:axId val="20537683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$-340A]* #,##0_ ;_ [$$-340A]* \-#,##0_ ;_ [$$-340A]* &quot;-&quot;??_ ;_ @_ " sourceLinked="1"/>
        <c:majorTickMark val="none"/>
        <c:minorTickMark val="none"/>
        <c:tickLblPos val="nextTo"/>
        <c:crossAx val="20537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Hoja1!$E$8</c:f>
              <c:strCache>
                <c:ptCount val="1"/>
                <c:pt idx="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FD-4AB0-9158-B2580254BE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FD-4AB0-9158-B2580254BE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Hoja1!$D$9:$D$10</c:f>
              <c:strCache>
                <c:ptCount val="2"/>
                <c:pt idx="0">
                  <c:v>Conversiones totales</c:v>
                </c:pt>
                <c:pt idx="1">
                  <c:v>Visitas totales</c:v>
                </c:pt>
              </c:strCache>
            </c:strRef>
          </c:cat>
          <c:val>
            <c:numRef>
              <c:f>Hoja1!$E$9:$E$10</c:f>
              <c:numCache>
                <c:formatCode>0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D-4AB0-9158-B2580254BE2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Hoja1!$E$14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Hoja1!$D$15:$D$16</c:f>
              <c:strCache>
                <c:ptCount val="2"/>
                <c:pt idx="0">
                  <c:v>Utilidad del ejercicio</c:v>
                </c:pt>
                <c:pt idx="1">
                  <c:v>Patrimonio Neto</c:v>
                </c:pt>
              </c:strCache>
            </c:strRef>
          </c:cat>
          <c:val>
            <c:numRef>
              <c:f>Hoja1!$E$15:$E$16</c:f>
              <c:numCache>
                <c:formatCode>_ [$$-340A]* #,##0_ ;_ [$$-340A]* \-#,##0_ ;_ [$$-340A]* "-"??_ ;_ @_ </c:formatCode>
                <c:ptCount val="2"/>
                <c:pt idx="0">
                  <c:v>9750000</c:v>
                </c:pt>
                <c:pt idx="1">
                  <c:v>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E5E-B4E5-327466A555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369631"/>
        <c:axId val="205382591"/>
      </c:barChart>
      <c:catAx>
        <c:axId val="2053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82591"/>
        <c:crosses val="autoZero"/>
        <c:auto val="1"/>
        <c:lblAlgn val="ctr"/>
        <c:lblOffset val="100"/>
        <c:noMultiLvlLbl val="0"/>
      </c:catAx>
      <c:valAx>
        <c:axId val="2053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$-340A]* #,##0_ ;_ [$$-340A]* \-#,##0_ ;_ [$$-340A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[Libro1.xlsx]Hoja11!TablaDinámica27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Hoja11!$A$4:$A$7</c:f>
              <c:strCache>
                <c:ptCount val="3"/>
                <c:pt idx="0">
                  <c:v>Detractores</c:v>
                </c:pt>
                <c:pt idx="1">
                  <c:v>Indiferentes</c:v>
                </c:pt>
                <c:pt idx="2">
                  <c:v>Promotores</c:v>
                </c:pt>
              </c:strCache>
            </c:strRef>
          </c:cat>
          <c:val>
            <c:numRef>
              <c:f>Hoja11!$B$4:$B$7</c:f>
              <c:numCache>
                <c:formatCode>0.00%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7-4AD0-8428-22BBAC748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132831"/>
        <c:axId val="199139551"/>
      </c:barChart>
      <c:catAx>
        <c:axId val="19913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9551"/>
        <c:crosses val="autoZero"/>
        <c:auto val="1"/>
        <c:lblAlgn val="ctr"/>
        <c:lblOffset val="100"/>
        <c:noMultiLvlLbl val="0"/>
      </c:catAx>
      <c:valAx>
        <c:axId val="1991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2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Hoja1!$E$8</c:f>
              <c:strCache>
                <c:ptCount val="1"/>
                <c:pt idx="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Hoja1!$D$9:$D$10</c:f>
              <c:strCache>
                <c:ptCount val="2"/>
                <c:pt idx="0">
                  <c:v>Conversiones totales</c:v>
                </c:pt>
                <c:pt idx="1">
                  <c:v>Visitas totales</c:v>
                </c:pt>
              </c:strCache>
            </c:strRef>
          </c:cat>
          <c:val>
            <c:numRef>
              <c:f>Hoja1!$E$9:$E$10</c:f>
              <c:numCache>
                <c:formatCode>0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7-46B8-8CA2-A97CE0FD6D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Hoja1!$E$14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Hoja1!$D$15:$D$16</c:f>
              <c:strCache>
                <c:ptCount val="2"/>
                <c:pt idx="0">
                  <c:v>Utilidad del ejercicio</c:v>
                </c:pt>
                <c:pt idx="1">
                  <c:v>Patrimonio Neto</c:v>
                </c:pt>
              </c:strCache>
            </c:strRef>
          </c:cat>
          <c:val>
            <c:numRef>
              <c:f>Hoja1!$E$15:$E$16</c:f>
              <c:numCache>
                <c:formatCode>_ [$$-340A]* #,##0_ ;_ [$$-340A]* \-#,##0_ ;_ [$$-340A]* "-"??_ ;_ @_ </c:formatCode>
                <c:ptCount val="2"/>
                <c:pt idx="0">
                  <c:v>9750000</c:v>
                </c:pt>
                <c:pt idx="1">
                  <c:v>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49AA-9C54-F5F115088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9631"/>
        <c:axId val="205382591"/>
      </c:barChart>
      <c:catAx>
        <c:axId val="20536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82591"/>
        <c:crosses val="autoZero"/>
        <c:auto val="1"/>
        <c:lblAlgn val="ctr"/>
        <c:lblOffset val="100"/>
        <c:noMultiLvlLbl val="0"/>
      </c:catAx>
      <c:valAx>
        <c:axId val="20538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$-340A]* #,##0_ ;_ [$$-340A]* \-#,##0_ ;_ [$$-340A]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6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9151"/>
        <c:axId val="205377791"/>
      </c:barChart>
      <c:catAx>
        <c:axId val="205369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77791"/>
        <c:crosses val="autoZero"/>
        <c:auto val="1"/>
        <c:lblAlgn val="ctr"/>
        <c:lblOffset val="100"/>
        <c:noMultiLvlLbl val="0"/>
      </c:catAx>
      <c:valAx>
        <c:axId val="2053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536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[Libro1.xlsx]Hoja10!TablaDinámica25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Despachos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4-44EB-95CB-C2863ED820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4-44EB-95CB-C2863ED8209F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Hoja10!$A$4:$A$6</c:f>
              <c:strCache>
                <c:ptCount val="2"/>
                <c:pt idx="0">
                  <c:v>Despachos a tiempo</c:v>
                </c:pt>
                <c:pt idx="1">
                  <c:v>Despachos atrasados</c:v>
                </c:pt>
              </c:strCache>
            </c:strRef>
          </c:cat>
          <c:val>
            <c:numRef>
              <c:f>Hoja10!$B$4:$B$6</c:f>
              <c:numCache>
                <c:formatCode>General</c:formatCode>
                <c:ptCount val="2"/>
                <c:pt idx="0">
                  <c:v>1000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4-44EB-95CB-C2863ED8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9136671"/>
        <c:axId val="199130911"/>
      </c:barChart>
      <c:valAx>
        <c:axId val="19913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6671"/>
        <c:crossBetween val="between"/>
      </c:valAx>
      <c:catAx>
        <c:axId val="199136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09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Diferencia inventario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Hoja1!$E$2</c:f>
              <c:strCache>
                <c:ptCount val="1"/>
                <c:pt idx="0">
                  <c:v>Columna1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38-44B7-8C3A-B3FD8DD02E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38-44B7-8C3A-B3FD8DD02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Hoja1!$D$3:$D$4</c:f>
              <c:strCache>
                <c:ptCount val="2"/>
                <c:pt idx="0">
                  <c:v>Diferencia en inventario </c:v>
                </c:pt>
                <c:pt idx="1">
                  <c:v>Valor total del inventario</c:v>
                </c:pt>
              </c:strCache>
            </c:strRef>
          </c:cat>
          <c:val>
            <c:numRef>
              <c:f>Hoja1!$E$3:$E$4</c:f>
              <c:numCache>
                <c:formatCode>_ [$$-340A]* #,##0_ ;_ [$$-340A]* \-#,##0_ ;_ [$$-340A]* "-"??_ ;_ @_ </c:formatCode>
                <c:ptCount val="2"/>
                <c:pt idx="0">
                  <c:v>850000</c:v>
                </c:pt>
                <c:pt idx="1">
                  <c:v>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38-44B7-8C3A-B3FD8DD02EE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Accidentes: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Hoja1!$G$4:$G$5</c:f>
              <c:strCache>
                <c:ptCount val="2"/>
                <c:pt idx="0">
                  <c:v>Horas trabajadas</c:v>
                </c:pt>
                <c:pt idx="1">
                  <c:v>Total hrs no trabajadas</c:v>
                </c:pt>
              </c:strCache>
            </c:strRef>
          </c:cat>
          <c:val>
            <c:numRef>
              <c:f>Hoja1!$H$4:$H$5</c:f>
              <c:numCache>
                <c:formatCode>General</c:formatCode>
                <c:ptCount val="2"/>
                <c:pt idx="0" formatCode="0">
                  <c:v>8000</c:v>
                </c:pt>
                <c:pt idx="1">
                  <c:v>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8-4F05-9376-987AB3487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522672"/>
        <c:axId val="85513072"/>
      </c:barChart>
      <c:catAx>
        <c:axId val="855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513072"/>
        <c:crosses val="autoZero"/>
        <c:auto val="1"/>
        <c:lblAlgn val="ctr"/>
        <c:lblOffset val="100"/>
        <c:noMultiLvlLbl val="0"/>
      </c:catAx>
      <c:valAx>
        <c:axId val="855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5522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[Libro1.xlsx]Hoja11!TablaDinámica27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Hoja11!$A$4:$A$7</c:f>
              <c:strCache>
                <c:ptCount val="3"/>
                <c:pt idx="0">
                  <c:v>Detractores</c:v>
                </c:pt>
                <c:pt idx="1">
                  <c:v>Indiferentes</c:v>
                </c:pt>
                <c:pt idx="2">
                  <c:v>Promotores</c:v>
                </c:pt>
              </c:strCache>
            </c:strRef>
          </c:cat>
          <c:val>
            <c:numRef>
              <c:f>Hoja11!$B$4:$B$7</c:f>
              <c:numCache>
                <c:formatCode>0.00%</c:formatCode>
                <c:ptCount val="3"/>
                <c:pt idx="0">
                  <c:v>0.5</c:v>
                </c:pt>
                <c:pt idx="1">
                  <c:v>0.3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5-49EA-A761-6D584C19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132831"/>
        <c:axId val="199139551"/>
      </c:barChart>
      <c:valAx>
        <c:axId val="1991395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99132831"/>
        <c:crosses val="autoZero"/>
        <c:crossBetween val="between"/>
      </c:valAx>
      <c:catAx>
        <c:axId val="19913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139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PRUEBA ACIDA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PRUEBA ACIDA</a:t>
          </a:r>
        </a:p>
      </cx:txPr>
    </cx:title>
    <cx:plotArea>
      <cx:plotAreaRegion>
        <cx:series layoutId="funnel" uniqueId="{DC7078EE-897E-4231-8829-AA6D4A4A07E6}">
          <cx:tx>
            <cx:txData>
              <cx:f>_xlchart.v2.4</cx:f>
              <cx:v>Prueba acida2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3392E4-07E4-405C-9142-1F65D995F573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8.xml"/><Relationship Id="rId7" Type="http://schemas.microsoft.com/office/2014/relationships/chartEx" Target="../charts/chartEx1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114300</xdr:rowOff>
    </xdr:from>
    <xdr:to>
      <xdr:col>8</xdr:col>
      <xdr:colOff>161925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B055A6-9CFB-1D81-FF7F-73FE14FB5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1038225</xdr:colOff>
      <xdr:row>4</xdr:row>
      <xdr:rowOff>171450</xdr:rowOff>
    </xdr:from>
    <xdr:to>
      <xdr:col>8</xdr:col>
      <xdr:colOff>200025</xdr:colOff>
      <xdr:row>19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BAB59-E160-7973-0F36-04125CCBE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11</xdr:row>
      <xdr:rowOff>57150</xdr:rowOff>
    </xdr:from>
    <xdr:to>
      <xdr:col>8</xdr:col>
      <xdr:colOff>757237</xdr:colOff>
      <xdr:row>24</xdr:row>
      <xdr:rowOff>133350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9FB46C2-8F35-21BF-EA93-1F801284F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1309687</xdr:colOff>
      <xdr:row>11</xdr:row>
      <xdr:rowOff>57150</xdr:rowOff>
    </xdr:from>
    <xdr:to>
      <xdr:col>8</xdr:col>
      <xdr:colOff>147637</xdr:colOff>
      <xdr:row>24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192523-5B03-F959-4D9D-6056D82F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4E9A4-127C-0BE5-C593-173E2B224C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285748</xdr:colOff>
      <xdr:row>2</xdr:row>
      <xdr:rowOff>95251</xdr:rowOff>
    </xdr:from>
    <xdr:to>
      <xdr:col>6</xdr:col>
      <xdr:colOff>57149</xdr:colOff>
      <xdr:row>12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046D0-5027-4AE8-8246-ED11C2CA8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0</xdr:row>
      <xdr:rowOff>104776</xdr:rowOff>
    </xdr:from>
    <xdr:to>
      <xdr:col>8</xdr:col>
      <xdr:colOff>514350</xdr:colOff>
      <xdr:row>2</xdr:row>
      <xdr:rowOff>47626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F648F302-9B88-4ACA-2BD6-9CD78FA40260}"/>
            </a:ext>
          </a:extLst>
        </xdr:cNvPr>
        <xdr:cNvSpPr/>
      </xdr:nvSpPr>
      <xdr:spPr>
        <a:xfrm>
          <a:off x="285750" y="104776"/>
          <a:ext cx="6324600" cy="323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OPERACIONAL Y LOGISTICO</a:t>
          </a:r>
          <a:endParaRPr lang="es-CL" sz="1600" b="1"/>
        </a:p>
      </xdr:txBody>
    </xdr:sp>
    <xdr:clientData/>
  </xdr:twoCellAnchor>
  <xdr:twoCellAnchor>
    <xdr:from>
      <xdr:col>6</xdr:col>
      <xdr:colOff>123826</xdr:colOff>
      <xdr:row>2</xdr:row>
      <xdr:rowOff>95251</xdr:rowOff>
    </xdr:from>
    <xdr:to>
      <xdr:col>8</xdr:col>
      <xdr:colOff>504826</xdr:colOff>
      <xdr:row>12</xdr:row>
      <xdr:rowOff>123825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7983BB8E-61D9-4578-B7F2-1F35569DA3D8}"/>
            </a:ext>
          </a:extLst>
        </xdr:cNvPr>
        <xdr:cNvSpPr/>
      </xdr:nvSpPr>
      <xdr:spPr>
        <a:xfrm>
          <a:off x="4695826" y="476251"/>
          <a:ext cx="1905000" cy="1933574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Despachos a tiempo</a:t>
          </a:r>
        </a:p>
        <a:p>
          <a:pPr algn="ctr"/>
          <a:r>
            <a:rPr lang="es-CL" sz="4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83%</a:t>
          </a:r>
          <a:endParaRPr lang="es-CL" sz="4400" b="1"/>
        </a:p>
      </xdr:txBody>
    </xdr:sp>
    <xdr:clientData/>
  </xdr:twoCellAnchor>
  <xdr:twoCellAnchor>
    <xdr:from>
      <xdr:col>2</xdr:col>
      <xdr:colOff>714373</xdr:colOff>
      <xdr:row>13</xdr:row>
      <xdr:rowOff>1</xdr:rowOff>
    </xdr:from>
    <xdr:to>
      <xdr:col>8</xdr:col>
      <xdr:colOff>495300</xdr:colOff>
      <xdr:row>26</xdr:row>
      <xdr:rowOff>71438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C5343AE-6A92-4C87-A88D-BFA82AD03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288132</xdr:colOff>
      <xdr:row>12</xdr:row>
      <xdr:rowOff>190499</xdr:rowOff>
    </xdr:from>
    <xdr:to>
      <xdr:col>2</xdr:col>
      <xdr:colOff>678656</xdr:colOff>
      <xdr:row>26</xdr:row>
      <xdr:rowOff>71436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C9B8B552-8587-454C-9746-3AA3EFCE29F5}"/>
            </a:ext>
          </a:extLst>
        </xdr:cNvPr>
        <xdr:cNvSpPr/>
      </xdr:nvSpPr>
      <xdr:spPr>
        <a:xfrm>
          <a:off x="288132" y="2476499"/>
          <a:ext cx="1914524" cy="254793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s-CL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Diferencia en inventario </a:t>
          </a:r>
        </a:p>
        <a:p>
          <a:pPr marL="0" indent="0" algn="ctr"/>
          <a:r>
            <a:rPr lang="es-CL" sz="4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3,9%</a:t>
          </a:r>
        </a:p>
      </xdr:txBody>
    </xdr:sp>
    <xdr:clientData/>
  </xdr:twoCellAnchor>
  <xdr:twoCellAnchor>
    <xdr:from>
      <xdr:col>0</xdr:col>
      <xdr:colOff>247650</xdr:colOff>
      <xdr:row>27</xdr:row>
      <xdr:rowOff>30957</xdr:rowOff>
    </xdr:from>
    <xdr:to>
      <xdr:col>8</xdr:col>
      <xdr:colOff>476250</xdr:colOff>
      <xdr:row>28</xdr:row>
      <xdr:rowOff>164307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35E144A0-C02C-422D-AEA2-7791CEF51972}"/>
            </a:ext>
          </a:extLst>
        </xdr:cNvPr>
        <xdr:cNvSpPr/>
      </xdr:nvSpPr>
      <xdr:spPr>
        <a:xfrm>
          <a:off x="247650" y="5174457"/>
          <a:ext cx="6324600" cy="323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RRHH</a:t>
          </a:r>
          <a:endParaRPr lang="es-CL" sz="1600" b="1"/>
        </a:p>
      </xdr:txBody>
    </xdr:sp>
    <xdr:clientData/>
  </xdr:twoCellAnchor>
  <xdr:twoCellAnchor>
    <xdr:from>
      <xdr:col>0</xdr:col>
      <xdr:colOff>273844</xdr:colOff>
      <xdr:row>29</xdr:row>
      <xdr:rowOff>35719</xdr:rowOff>
    </xdr:from>
    <xdr:to>
      <xdr:col>8</xdr:col>
      <xdr:colOff>464344</xdr:colOff>
      <xdr:row>43</xdr:row>
      <xdr:rowOff>111919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6DC0AD4-2295-4A59-A352-A4A3567B9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26194</xdr:colOff>
      <xdr:row>0</xdr:row>
      <xdr:rowOff>111920</xdr:rowOff>
    </xdr:from>
    <xdr:to>
      <xdr:col>24</xdr:col>
      <xdr:colOff>9525</xdr:colOff>
      <xdr:row>2</xdr:row>
      <xdr:rowOff>54770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7CE619D-76C1-4699-80EF-019C18920489}"/>
            </a:ext>
          </a:extLst>
        </xdr:cNvPr>
        <xdr:cNvSpPr/>
      </xdr:nvSpPr>
      <xdr:spPr>
        <a:xfrm>
          <a:off x="6884194" y="111920"/>
          <a:ext cx="11413331" cy="323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MARKETING</a:t>
          </a:r>
          <a:endParaRPr lang="es-CL" sz="1600" b="1"/>
        </a:p>
      </xdr:txBody>
    </xdr:sp>
    <xdr:clientData/>
  </xdr:twoCellAnchor>
  <xdr:twoCellAnchor>
    <xdr:from>
      <xdr:col>9</xdr:col>
      <xdr:colOff>23809</xdr:colOff>
      <xdr:row>2</xdr:row>
      <xdr:rowOff>130970</xdr:rowOff>
    </xdr:from>
    <xdr:to>
      <xdr:col>15</xdr:col>
      <xdr:colOff>428624</xdr:colOff>
      <xdr:row>12</xdr:row>
      <xdr:rowOff>95250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705131C-438F-44F1-9D65-0B067B2E3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523876</xdr:colOff>
      <xdr:row>2</xdr:row>
      <xdr:rowOff>140495</xdr:rowOff>
    </xdr:from>
    <xdr:to>
      <xdr:col>17</xdr:col>
      <xdr:colOff>726282</xdr:colOff>
      <xdr:row>12</xdr:row>
      <xdr:rowOff>95250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E09CFBCB-A298-4A37-A794-3B59B626F838}"/>
            </a:ext>
          </a:extLst>
        </xdr:cNvPr>
        <xdr:cNvSpPr/>
      </xdr:nvSpPr>
      <xdr:spPr>
        <a:xfrm>
          <a:off x="11953876" y="521495"/>
          <a:ext cx="1726406" cy="1859755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NPS</a:t>
          </a:r>
        </a:p>
        <a:p>
          <a:pPr algn="ctr"/>
          <a:r>
            <a:rPr lang="es-CL" sz="4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-30%</a:t>
          </a:r>
          <a:endParaRPr lang="es-CL" sz="4400" b="1"/>
        </a:p>
      </xdr:txBody>
    </xdr:sp>
    <xdr:clientData/>
  </xdr:twoCellAnchor>
  <xdr:twoCellAnchor>
    <xdr:from>
      <xdr:col>9</xdr:col>
      <xdr:colOff>9526</xdr:colOff>
      <xdr:row>12</xdr:row>
      <xdr:rowOff>180975</xdr:rowOff>
    </xdr:from>
    <xdr:to>
      <xdr:col>15</xdr:col>
      <xdr:colOff>438150</xdr:colOff>
      <xdr:row>22</xdr:row>
      <xdr:rowOff>152400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67A3A40-8571-4571-84E2-DC9242414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523876</xdr:colOff>
      <xdr:row>12</xdr:row>
      <xdr:rowOff>188120</xdr:rowOff>
    </xdr:from>
    <xdr:to>
      <xdr:col>17</xdr:col>
      <xdr:colOff>726282</xdr:colOff>
      <xdr:row>22</xdr:row>
      <xdr:rowOff>142875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3217322C-2BD8-4833-85C0-4A1B4717AD97}"/>
            </a:ext>
          </a:extLst>
        </xdr:cNvPr>
        <xdr:cNvSpPr/>
      </xdr:nvSpPr>
      <xdr:spPr>
        <a:xfrm>
          <a:off x="11953876" y="2474120"/>
          <a:ext cx="1726406" cy="1859755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RETORNO</a:t>
          </a:r>
        </a:p>
        <a:p>
          <a:pPr algn="ctr"/>
          <a:r>
            <a:rPr lang="es-CL" sz="44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77%</a:t>
          </a:r>
          <a:endParaRPr lang="es-CL" sz="4400" b="1"/>
        </a:p>
      </xdr:txBody>
    </xdr:sp>
    <xdr:clientData/>
  </xdr:twoCellAnchor>
  <xdr:twoCellAnchor>
    <xdr:from>
      <xdr:col>18</xdr:col>
      <xdr:colOff>9525</xdr:colOff>
      <xdr:row>2</xdr:row>
      <xdr:rowOff>142875</xdr:rowOff>
    </xdr:from>
    <xdr:to>
      <xdr:col>23</xdr:col>
      <xdr:colOff>733425</xdr:colOff>
      <xdr:row>17</xdr:row>
      <xdr:rowOff>28575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7661D54-D930-4EC1-A41F-3A0331AE9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19050</xdr:colOff>
      <xdr:row>17</xdr:row>
      <xdr:rowOff>73820</xdr:rowOff>
    </xdr:from>
    <xdr:to>
      <xdr:col>23</xdr:col>
      <xdr:colOff>761999</xdr:colOff>
      <xdr:row>22</xdr:row>
      <xdr:rowOff>142875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939A1AD5-A91C-4AB8-970A-6D7446433D32}"/>
            </a:ext>
          </a:extLst>
        </xdr:cNvPr>
        <xdr:cNvSpPr/>
      </xdr:nvSpPr>
      <xdr:spPr>
        <a:xfrm>
          <a:off x="13735050" y="3312320"/>
          <a:ext cx="4552949" cy="1021555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50%</a:t>
          </a:r>
          <a:r>
            <a:rPr lang="es-CL" sz="2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nuevos Leads</a:t>
          </a:r>
          <a:endParaRPr lang="es-CL" sz="28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16669</xdr:colOff>
      <xdr:row>23</xdr:row>
      <xdr:rowOff>136260</xdr:rowOff>
    </xdr:from>
    <xdr:to>
      <xdr:col>24</xdr:col>
      <xdr:colOff>0</xdr:colOff>
      <xdr:row>25</xdr:row>
      <xdr:rowOff>79110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013A942C-16E0-426A-B45A-3577D3D506E2}"/>
            </a:ext>
          </a:extLst>
        </xdr:cNvPr>
        <xdr:cNvSpPr/>
      </xdr:nvSpPr>
      <xdr:spPr>
        <a:xfrm>
          <a:off x="6874669" y="4517760"/>
          <a:ext cx="11413331" cy="3238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CL" sz="16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FINANCIEROS</a:t>
          </a:r>
          <a:endParaRPr lang="es-CL" sz="1600" b="1"/>
        </a:p>
      </xdr:txBody>
    </xdr:sp>
    <xdr:clientData/>
  </xdr:twoCellAnchor>
  <xdr:twoCellAnchor>
    <xdr:from>
      <xdr:col>9</xdr:col>
      <xdr:colOff>10583</xdr:colOff>
      <xdr:row>25</xdr:row>
      <xdr:rowOff>126998</xdr:rowOff>
    </xdr:from>
    <xdr:to>
      <xdr:col>16</xdr:col>
      <xdr:colOff>338667</xdr:colOff>
      <xdr:row>38</xdr:row>
      <xdr:rowOff>74081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9" name="Gráfico 18">
              <a:extLst>
                <a:ext uri="{FF2B5EF4-FFF2-40B4-BE49-F238E27FC236}">
                  <a16:creationId xmlns:a16="http://schemas.microsoft.com/office/drawing/2014/main" id="{3A0F3BCD-B0F9-4827-9CB9-EA34721AFC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8583" y="4889498"/>
              <a:ext cx="5662084" cy="2423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497417</xdr:colOff>
      <xdr:row>25</xdr:row>
      <xdr:rowOff>137582</xdr:rowOff>
    </xdr:from>
    <xdr:to>
      <xdr:col>23</xdr:col>
      <xdr:colOff>751417</xdr:colOff>
      <xdr:row>38</xdr:row>
      <xdr:rowOff>74082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7BC60570-FC4B-4531-833A-EC6BDBC74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2117</xdr:colOff>
      <xdr:row>38</xdr:row>
      <xdr:rowOff>141551</xdr:rowOff>
    </xdr:from>
    <xdr:to>
      <xdr:col>16</xdr:col>
      <xdr:colOff>338667</xdr:colOff>
      <xdr:row>43</xdr:row>
      <xdr:rowOff>126998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4849D26B-73F5-407C-BA64-664C8870B896}"/>
            </a:ext>
          </a:extLst>
        </xdr:cNvPr>
        <xdr:cNvSpPr/>
      </xdr:nvSpPr>
      <xdr:spPr>
        <a:xfrm>
          <a:off x="6860117" y="7380551"/>
          <a:ext cx="5670550" cy="937947"/>
        </a:xfrm>
        <a:prstGeom prst="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1,1%</a:t>
          </a:r>
          <a:r>
            <a:rPr lang="es-CL" sz="2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liquidez</a:t>
          </a:r>
          <a:endParaRPr lang="es-CL" sz="28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482600</xdr:colOff>
      <xdr:row>38</xdr:row>
      <xdr:rowOff>156368</xdr:rowOff>
    </xdr:from>
    <xdr:to>
      <xdr:col>24</xdr:col>
      <xdr:colOff>31750</xdr:colOff>
      <xdr:row>43</xdr:row>
      <xdr:rowOff>141815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FFD8C5A6-2FA3-4D0D-B6DC-7A08B7E98DC0}"/>
            </a:ext>
          </a:extLst>
        </xdr:cNvPr>
        <xdr:cNvSpPr/>
      </xdr:nvSpPr>
      <xdr:spPr>
        <a:xfrm>
          <a:off x="12674600" y="7395368"/>
          <a:ext cx="5645150" cy="937947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L" sz="2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0.8%</a:t>
          </a:r>
          <a:r>
            <a:rPr lang="es-CL" sz="28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retorno sobre el patrimonio</a:t>
          </a:r>
          <a:endParaRPr lang="es-CL" sz="28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e" refreshedDate="45552.841274074075" createdVersion="8" refreshedVersion="8" minRefreshableVersion="3" recordCount="2" xr:uid="{CBA547E5-88E9-4B67-9F49-BDD786CD130E}">
  <cacheSource type="worksheet">
    <worksheetSource name="Tabla4"/>
  </cacheSource>
  <cacheFields count="2">
    <cacheField name="Tipo de despacho" numFmtId="49">
      <sharedItems count="2">
        <s v="Despachos a tiempo"/>
        <s v="Despachos atrasados"/>
      </sharedItems>
    </cacheField>
    <cacheField name="Despachos realizados" numFmtId="1">
      <sharedItems containsSemiMixedTypes="0" containsString="0" containsNumber="1" containsInteger="1" minValue="200" maxValue="1000" count="2">
        <n v="1000"/>
        <n v="2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pe" refreshedDate="45552.843617939812" createdVersion="8" refreshedVersion="8" minRefreshableVersion="3" recordCount="3" xr:uid="{BF87B640-B24E-4639-9FA9-FCEC760C0C13}">
  <cacheSource type="worksheet">
    <worksheetSource name="Tabla5"/>
  </cacheSource>
  <cacheFields count="2">
    <cacheField name="NPS" numFmtId="0">
      <sharedItems count="3">
        <s v="Promotores"/>
        <s v="Indiferentes"/>
        <s v="Detractores"/>
      </sharedItems>
    </cacheField>
    <cacheField name="Columna1" numFmtId="9">
      <sharedItems containsSemiMixedTypes="0" containsString="0" containsNumber="1" minValue="0.2" maxValue="0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0.2"/>
  </r>
  <r>
    <x v="1"/>
    <n v="0.3"/>
  </r>
  <r>
    <x v="2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FFBCC-4C5E-4283-A980-BB1C204126A4}" name="TablaDinámica25" cacheId="8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numFmtI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a de Despachos realizados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C199B-C10A-473B-9503-F8437BC8E83D}" name="TablaDinámica27" cacheId="8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A3:B7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Encuestados" fld="1" showDataAs="percentOfTotal" baseField="0" baseItem="0" numFmtId="1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C0B302-DBEF-433D-9880-08F6F83A6DE8}" name="Tabla4" displayName="Tabla4" ref="A23:B25" totalsRowShown="0" headerRowDxfId="9" headerRowBorderDxfId="11" tableBorderDxfId="12" totalsRowBorderDxfId="10">
  <autoFilter ref="A23:B25" xr:uid="{DBC0B302-DBEF-433D-9880-08F6F83A6DE8}"/>
  <tableColumns count="2">
    <tableColumn id="1" xr3:uid="{39AB7921-DD7C-45C3-A6DF-A937AB4CA495}" name="Tipo de despacho"/>
    <tableColumn id="2" xr3:uid="{0AFD5382-F562-4BB7-83BD-918B60E5A39E}" name="Despachos realiz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5C353C-2259-4BF8-B1CB-6AC9B3BE97F2}" name="Tabla5" displayName="Tabla5" ref="A7:B10" totalsRowShown="0">
  <autoFilter ref="A7:B10" xr:uid="{4D5C353C-2259-4BF8-B1CB-6AC9B3BE97F2}"/>
  <tableColumns count="2">
    <tableColumn id="1" xr3:uid="{4A685D57-69DA-4BBB-BC72-70C48621C471}" name="NPS"/>
    <tableColumn id="2" xr3:uid="{5226EBCE-E973-45F9-BD2F-A2BEE5C39D55}" name="Columna1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B7B37E-1799-4155-9EA3-9685AF2CAB6D}" name="Tabla6" displayName="Tabla6" ref="A14:B17" totalsRowShown="0">
  <autoFilter ref="A14:B17" xr:uid="{BBB7B37E-1799-4155-9EA3-9685AF2CAB6D}"/>
  <tableColumns count="2">
    <tableColumn id="1" xr3:uid="{457AE83C-4764-46DE-B807-715A96F6974A}" name="Prueba acida" dataDxfId="3"/>
    <tableColumn id="2" xr3:uid="{C9818F1A-603A-4DD6-AACB-2D173858F9C6}" name="Prueba acida2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97F4CF-1078-463F-BF9E-53CB398E13ED}" name="Tabla7" displayName="Tabla7" ref="D2:E4" totalsRowShown="0">
  <autoFilter ref="D2:E4" xr:uid="{C797F4CF-1078-463F-BF9E-53CB398E13ED}"/>
  <tableColumns count="2">
    <tableColumn id="1" xr3:uid="{B3F41D92-590D-493C-9571-338F3B7433C1}" name="Diferencia en inventario " dataDxfId="5"/>
    <tableColumn id="2" xr3:uid="{0CE58FE9-B132-477B-AAE8-117D8B93758D}" name="Columna1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E95655-AB69-40BE-AE08-C902151C2DDC}" name="Tabla9" displayName="Tabla9" ref="G3:H5" totalsRowShown="0">
  <autoFilter ref="G3:H5" xr:uid="{2EE95655-AB69-40BE-AE08-C902151C2DDC}"/>
  <tableColumns count="2">
    <tableColumn id="1" xr3:uid="{88A3F3D0-CC69-4F17-A033-E7660A7B7D27}" name="Accidentabilidad "/>
    <tableColumn id="2" xr3:uid="{D11A3AAA-571C-4462-A15B-D41FB6563C5E}" name="Horas">
      <calculatedColumnFormula>(50*1000)/8000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C43CEB-2231-480F-9707-34ACE39575FB}" name="Tabla11" displayName="Tabla11" ref="G8:H10" totalsRowShown="0">
  <autoFilter ref="G8:H10" xr:uid="{86C43CEB-2231-480F-9707-34ACE39575FB}"/>
  <tableColumns count="2">
    <tableColumn id="1" xr3:uid="{76BC3820-F0AB-4BD4-88C3-232E273E1909}" name="Campaña publicitaria"/>
    <tableColumn id="2" xr3:uid="{0800E648-0C7A-4217-A250-4227B59B1534}" name="$" dataDxfId="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92C1150-2F43-4534-BB1F-CA3DE4EC573D}" name="Tabla12" displayName="Tabla12" ref="D8:E10" totalsRowShown="0">
  <autoFilter ref="D8:E10" xr:uid="{792C1150-2F43-4534-BB1F-CA3DE4EC573D}"/>
  <tableColumns count="2">
    <tableColumn id="1" xr3:uid="{D10A092F-AAF0-4D4F-8ECD-C1D0B3CE7418}" name="Tasa de conversión (web):"/>
    <tableColumn id="2" xr3:uid="{71B5FC4F-A85A-4A60-B817-2B43CE025C9E}" name=" 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573F41F-9181-444A-9091-18354445ABC4}" name="Tabla13" displayName="Tabla13" ref="D14:E16" totalsRowShown="0">
  <autoFilter ref="D14:E16" xr:uid="{8573F41F-9181-444A-9091-18354445ABC4}"/>
  <tableColumns count="2">
    <tableColumn id="1" xr3:uid="{C5BF6A40-AC6A-4CCB-9E4E-CBB3B4927B31}" name="ROE2" dataDxfId="1"/>
    <tableColumn id="2" xr3:uid="{A7FC4210-9357-41B3-A4C8-F020EF22596E}" name="RO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168F4-2C5C-4E08-8C4F-93414F5C57D0}">
  <dimension ref="A3:B6"/>
  <sheetViews>
    <sheetView workbookViewId="0">
      <selection activeCell="G18" sqref="G18"/>
    </sheetView>
  </sheetViews>
  <sheetFormatPr baseColWidth="10" defaultRowHeight="15" x14ac:dyDescent="0.25"/>
  <cols>
    <col min="1" max="1" width="20.42578125" bestFit="1" customWidth="1"/>
    <col min="2" max="2" width="29.140625" bestFit="1" customWidth="1"/>
    <col min="3" max="3" width="12.5703125" bestFit="1" customWidth="1"/>
  </cols>
  <sheetData>
    <row r="3" spans="1:2" x14ac:dyDescent="0.25">
      <c r="A3" s="9" t="s">
        <v>30</v>
      </c>
      <c r="B3" t="s">
        <v>39</v>
      </c>
    </row>
    <row r="4" spans="1:2" x14ac:dyDescent="0.25">
      <c r="A4" s="10" t="s">
        <v>0</v>
      </c>
      <c r="B4" s="8">
        <v>1000</v>
      </c>
    </row>
    <row r="5" spans="1:2" x14ac:dyDescent="0.25">
      <c r="A5" s="10" t="s">
        <v>36</v>
      </c>
      <c r="B5" s="8">
        <v>200</v>
      </c>
    </row>
    <row r="6" spans="1:2" x14ac:dyDescent="0.25">
      <c r="A6" s="10" t="s">
        <v>29</v>
      </c>
      <c r="B6" s="8">
        <v>1200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4989-4D8F-4BF7-AC6E-F4AC13D2D7B9}">
  <dimension ref="A3:B7"/>
  <sheetViews>
    <sheetView workbookViewId="0">
      <selection activeCell="E28" sqref="E28"/>
    </sheetView>
  </sheetViews>
  <sheetFormatPr baseColWidth="10" defaultRowHeight="15" x14ac:dyDescent="0.25"/>
  <cols>
    <col min="1" max="1" width="17.85546875" bestFit="1" customWidth="1"/>
    <col min="2" max="2" width="12.5703125" bestFit="1" customWidth="1"/>
    <col min="3" max="3" width="22.85546875" bestFit="1" customWidth="1"/>
    <col min="4" max="4" width="12.5703125" bestFit="1" customWidth="1"/>
  </cols>
  <sheetData>
    <row r="3" spans="1:2" x14ac:dyDescent="0.25">
      <c r="A3" s="9" t="s">
        <v>30</v>
      </c>
      <c r="B3" t="s">
        <v>40</v>
      </c>
    </row>
    <row r="4" spans="1:2" x14ac:dyDescent="0.25">
      <c r="A4" s="10" t="s">
        <v>11</v>
      </c>
      <c r="B4" s="11">
        <v>0.5</v>
      </c>
    </row>
    <row r="5" spans="1:2" x14ac:dyDescent="0.25">
      <c r="A5" s="10" t="s">
        <v>10</v>
      </c>
      <c r="B5" s="11">
        <v>0.3</v>
      </c>
    </row>
    <row r="6" spans="1:2" x14ac:dyDescent="0.25">
      <c r="A6" s="10" t="s">
        <v>9</v>
      </c>
      <c r="B6" s="11">
        <v>0.2</v>
      </c>
    </row>
    <row r="7" spans="1:2" x14ac:dyDescent="0.25">
      <c r="A7" s="10" t="s">
        <v>29</v>
      </c>
      <c r="B7" s="11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8B3A-B016-4E2F-88CC-C91724215B08}">
  <dimension ref="A1:H42"/>
  <sheetViews>
    <sheetView workbookViewId="0">
      <selection activeCell="D14" sqref="D14:E16"/>
    </sheetView>
  </sheetViews>
  <sheetFormatPr baseColWidth="10" defaultRowHeight="15" x14ac:dyDescent="0.25"/>
  <cols>
    <col min="1" max="1" width="24.42578125" customWidth="1"/>
    <col min="2" max="2" width="14.5703125" bestFit="1" customWidth="1"/>
    <col min="4" max="4" width="26.42578125" customWidth="1"/>
    <col min="5" max="5" width="20.42578125" customWidth="1"/>
    <col min="7" max="7" width="36.140625" bestFit="1" customWidth="1"/>
    <col min="8" max="8" width="18" customWidth="1"/>
  </cols>
  <sheetData>
    <row r="1" spans="1:8" x14ac:dyDescent="0.25">
      <c r="G1" t="s">
        <v>5</v>
      </c>
      <c r="H1" s="6">
        <v>50</v>
      </c>
    </row>
    <row r="2" spans="1:8" x14ac:dyDescent="0.25">
      <c r="A2" s="12"/>
      <c r="B2" s="6"/>
      <c r="D2" t="s">
        <v>2</v>
      </c>
      <c r="E2" t="s">
        <v>31</v>
      </c>
    </row>
    <row r="3" spans="1:8" x14ac:dyDescent="0.25">
      <c r="A3" s="12"/>
      <c r="B3" s="6"/>
      <c r="D3" s="3" t="s">
        <v>2</v>
      </c>
      <c r="E3" s="19">
        <v>850000</v>
      </c>
      <c r="G3" t="s">
        <v>41</v>
      </c>
      <c r="H3" t="s">
        <v>43</v>
      </c>
    </row>
    <row r="4" spans="1:8" x14ac:dyDescent="0.25">
      <c r="A4" s="12"/>
      <c r="B4" s="6"/>
      <c r="D4" s="3" t="s">
        <v>3</v>
      </c>
      <c r="E4" s="19">
        <v>22000000</v>
      </c>
      <c r="G4" t="s">
        <v>6</v>
      </c>
      <c r="H4" s="6">
        <v>8000</v>
      </c>
    </row>
    <row r="5" spans="1:8" x14ac:dyDescent="0.25">
      <c r="A5" s="12"/>
      <c r="B5" s="2"/>
      <c r="D5" t="s">
        <v>4</v>
      </c>
      <c r="E5" s="2">
        <f>(E3/E4)*100</f>
        <v>3.8636363636363633</v>
      </c>
      <c r="G5" t="s">
        <v>7</v>
      </c>
      <c r="H5">
        <f>(50*1000)/8000</f>
        <v>6.25</v>
      </c>
    </row>
    <row r="7" spans="1:8" x14ac:dyDescent="0.25">
      <c r="A7" t="s">
        <v>8</v>
      </c>
      <c r="B7" t="s">
        <v>31</v>
      </c>
    </row>
    <row r="8" spans="1:8" x14ac:dyDescent="0.25">
      <c r="A8" t="s">
        <v>9</v>
      </c>
      <c r="B8" s="4">
        <v>0.2</v>
      </c>
      <c r="D8" t="s">
        <v>12</v>
      </c>
      <c r="E8" t="s">
        <v>42</v>
      </c>
      <c r="G8" t="s">
        <v>19</v>
      </c>
      <c r="H8" t="s">
        <v>44</v>
      </c>
    </row>
    <row r="9" spans="1:8" x14ac:dyDescent="0.25">
      <c r="A9" t="s">
        <v>10</v>
      </c>
      <c r="B9" s="4">
        <v>0.3</v>
      </c>
      <c r="D9" t="s">
        <v>13</v>
      </c>
      <c r="E9" s="6">
        <v>500</v>
      </c>
      <c r="G9" t="s">
        <v>17</v>
      </c>
      <c r="H9" s="19">
        <v>8000000</v>
      </c>
    </row>
    <row r="10" spans="1:8" x14ac:dyDescent="0.25">
      <c r="A10" t="s">
        <v>11</v>
      </c>
      <c r="B10" s="4">
        <v>0.5</v>
      </c>
      <c r="D10" t="s">
        <v>14</v>
      </c>
      <c r="E10" s="6">
        <v>1000</v>
      </c>
      <c r="G10" t="s">
        <v>18</v>
      </c>
      <c r="H10" s="19">
        <v>35000000</v>
      </c>
    </row>
    <row r="11" spans="1:8" x14ac:dyDescent="0.25">
      <c r="A11" t="s">
        <v>15</v>
      </c>
      <c r="B11" s="4">
        <f>B8-B10</f>
        <v>-0.3</v>
      </c>
      <c r="D11" t="s">
        <v>16</v>
      </c>
      <c r="E11" s="5">
        <f>(E9/E10)*100</f>
        <v>50</v>
      </c>
      <c r="H11" s="1">
        <f>((H10-H9)/H10)*100</f>
        <v>77.142857142857153</v>
      </c>
    </row>
    <row r="14" spans="1:8" x14ac:dyDescent="0.25">
      <c r="A14" t="s">
        <v>20</v>
      </c>
      <c r="B14" t="s">
        <v>45</v>
      </c>
      <c r="D14" t="s">
        <v>46</v>
      </c>
      <c r="E14" t="s">
        <v>24</v>
      </c>
    </row>
    <row r="15" spans="1:8" x14ac:dyDescent="0.25">
      <c r="A15" s="3" t="s">
        <v>21</v>
      </c>
      <c r="B15" s="19">
        <v>15000000</v>
      </c>
      <c r="D15" s="3" t="s">
        <v>26</v>
      </c>
      <c r="E15" s="20">
        <v>9750000</v>
      </c>
    </row>
    <row r="16" spans="1:8" x14ac:dyDescent="0.25">
      <c r="A16" s="3" t="s">
        <v>22</v>
      </c>
      <c r="B16" s="19">
        <v>10000000</v>
      </c>
      <c r="D16" s="3" t="s">
        <v>27</v>
      </c>
      <c r="E16" s="20">
        <v>22000000</v>
      </c>
    </row>
    <row r="17" spans="1:5" x14ac:dyDescent="0.25">
      <c r="A17" s="3" t="s">
        <v>23</v>
      </c>
      <c r="B17" s="19">
        <v>4000000</v>
      </c>
      <c r="D17" s="3" t="s">
        <v>28</v>
      </c>
      <c r="E17" s="1">
        <f>E15/(E16-E15)</f>
        <v>0.79591836734693877</v>
      </c>
    </row>
    <row r="18" spans="1:5" x14ac:dyDescent="0.25">
      <c r="A18" s="3" t="s">
        <v>25</v>
      </c>
      <c r="B18" s="2">
        <f>(B15-B17)/B16</f>
        <v>1.1000000000000001</v>
      </c>
    </row>
    <row r="23" spans="1:5" ht="30" x14ac:dyDescent="0.25">
      <c r="A23" s="17" t="s">
        <v>37</v>
      </c>
      <c r="B23" s="17" t="s">
        <v>38</v>
      </c>
    </row>
    <row r="24" spans="1:5" x14ac:dyDescent="0.25">
      <c r="A24" s="13" t="s">
        <v>0</v>
      </c>
      <c r="B24" s="14">
        <v>1000</v>
      </c>
    </row>
    <row r="25" spans="1:5" x14ac:dyDescent="0.25">
      <c r="A25" s="15" t="s">
        <v>36</v>
      </c>
      <c r="B25" s="16">
        <v>200</v>
      </c>
    </row>
    <row r="31" spans="1:5" x14ac:dyDescent="0.25">
      <c r="C31" s="3"/>
    </row>
    <row r="37" spans="3:3" x14ac:dyDescent="0.25">
      <c r="C37" s="7"/>
    </row>
    <row r="42" spans="3:3" x14ac:dyDescent="0.25">
      <c r="C42" s="7"/>
    </row>
  </sheetData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C740-2799-4845-B5EC-18DF10E5DF08}">
  <dimension ref="A1:CI57"/>
  <sheetViews>
    <sheetView tabSelected="1" zoomScale="85" zoomScaleNormal="85" workbookViewId="0">
      <selection activeCell="I9" sqref="I9"/>
    </sheetView>
  </sheetViews>
  <sheetFormatPr baseColWidth="10" defaultRowHeight="15" x14ac:dyDescent="0.25"/>
  <sheetData>
    <row r="1" spans="1:87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</row>
    <row r="2" spans="1:87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</row>
    <row r="3" spans="1:87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</row>
    <row r="4" spans="1:87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</row>
    <row r="5" spans="1:87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</row>
    <row r="6" spans="1:87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</row>
    <row r="7" spans="1:87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</row>
    <row r="8" spans="1:87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</row>
    <row r="9" spans="1:87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</row>
    <row r="10" spans="1:87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</row>
    <row r="11" spans="1:87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</row>
    <row r="12" spans="1:87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</row>
    <row r="13" spans="1:87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</row>
    <row r="14" spans="1:8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</row>
    <row r="15" spans="1:87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</row>
    <row r="16" spans="1:87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</row>
    <row r="17" spans="1:8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</row>
    <row r="18" spans="1:87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</row>
    <row r="19" spans="1:87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</row>
    <row r="20" spans="1:87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</row>
    <row r="21" spans="1:87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</row>
    <row r="22" spans="1:8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</row>
    <row r="23" spans="1:87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</row>
    <row r="24" spans="1:87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</row>
    <row r="25" spans="1:87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</row>
    <row r="26" spans="1:87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</row>
    <row r="27" spans="1:8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</row>
    <row r="28" spans="1:8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</row>
    <row r="29" spans="1:87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</row>
    <row r="30" spans="1:8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</row>
    <row r="31" spans="1:8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</row>
    <row r="32" spans="1:87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</row>
    <row r="33" spans="1:87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</row>
    <row r="34" spans="1:87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</row>
    <row r="35" spans="1:87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</row>
    <row r="36" spans="1:87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</row>
    <row r="37" spans="1:8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</row>
    <row r="38" spans="1:8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</row>
    <row r="39" spans="1:8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</row>
    <row r="40" spans="1:8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</row>
    <row r="41" spans="1:8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</row>
    <row r="42" spans="1:8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</row>
    <row r="43" spans="1:8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</row>
    <row r="44" spans="1:8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</row>
    <row r="45" spans="1:8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</row>
    <row r="46" spans="1:8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</row>
    <row r="47" spans="1:8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</row>
    <row r="48" spans="1:8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</row>
    <row r="49" spans="1:8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</row>
    <row r="50" spans="1:8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</row>
    <row r="51" spans="1:87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</row>
    <row r="52" spans="1:87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</row>
    <row r="53" spans="1:87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</row>
    <row r="54" spans="1:87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</row>
    <row r="55" spans="1:87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</row>
    <row r="56" spans="1:87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</row>
    <row r="57" spans="1:87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p 4 x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W p 4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q e M V k o i k e 4 D g A A A B E A A A A T A B w A R m 9 y b X V s Y X M v U 2 V j d G l v b j E u b S C i G A A o o B Q A A A A A A A A A A A A A A A A A A A A A A A A A A A A r T k 0 u y c z P U w i G 0 I b W A F B L A Q I t A B Q A A g A I A F q e M V n / 9 k D M p A A A A P Y A A A A S A A A A A A A A A A A A A A A A A A A A A A B D b 2 5 m a W c v U G F j a 2 F n Z S 5 4 b W x Q S w E C L Q A U A A I A C A B a n j F Z D 8 r p q 6 Q A A A D p A A A A E w A A A A A A A A A A A A A A A A D w A A A A W 0 N v b n R l b n R f V H l w Z X N d L n h t b F B L A Q I t A B Q A A g A I A F q e M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w o O y n o o n Q J e S 1 p 8 T I B o 7 A A A A A A I A A A A A A B B m A A A A A Q A A I A A A A B c 1 3 l Y X m y 3 q M X j G W 7 y e q X L a N z D 2 p j 8 s Z e q d 2 a U t x l D S A A A A A A 6 A A A A A A g A A I A A A A B J x q j a J 5 O G n i Y Z t 3 U W s Q X 0 x 3 F f 3 1 7 P 6 k q S J Q M o 0 Q / q 0 U A A A A I H f 0 f l G 9 X 9 q K Q w N y / x E m a + W v T y 7 / Y N 4 q B b l M b b s v a v w w C p v E h f 5 / P q Z w E W 4 z h j H i s c g a 4 u G M q Z V P l O h f 5 D Y I 3 o 0 3 t 6 c z m S 1 U N n T D e l 3 A X q Q Q A A A A D i X 4 p i t J o D P 3 6 9 3 Y B i w m I m C 7 d I s B G 9 T k l X + 8 l T / r i p X g J r W r V X a j x R G F p I h U 2 d 8 n c b X b O j m O u W W l 7 z M w 7 h C y 3 g = < / D a t a M a s h u p > 
</file>

<file path=customXml/itemProps1.xml><?xml version="1.0" encoding="utf-8"?>
<ds:datastoreItem xmlns:ds="http://schemas.openxmlformats.org/officeDocument/2006/customXml" ds:itemID="{EDCFD62C-1DC4-446F-8B0A-ED9857F40D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Hoja10</vt:lpstr>
      <vt:lpstr>Hoja11</vt:lpstr>
      <vt:lpstr>Hoja1</vt:lpstr>
      <vt:lpstr>dashboard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MARAMBIO MARTINEZ</dc:creator>
  <cp:lastModifiedBy>JOSE LUIS MARAMBIO MARTINEZ</cp:lastModifiedBy>
  <dcterms:created xsi:type="dcterms:W3CDTF">2024-09-17T18:28:54Z</dcterms:created>
  <dcterms:modified xsi:type="dcterms:W3CDTF">2024-09-17T23:59:20Z</dcterms:modified>
</cp:coreProperties>
</file>