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netprt" sheetId="1" r:id="rId1"/>
    <sheet name="https" sheetId="2" r:id="rId2"/>
    <sheet name="http" sheetId="3" r:id="rId3"/>
  </sheets>
  <definedNames>
    <definedName name="_xlnm._FilterDatabase" localSheetId="0" hidden="1">netprt!$B$1:$I$59</definedName>
  </definedNames>
  <calcPr calcId="162913"/>
</workbook>
</file>

<file path=xl/calcChain.xml><?xml version="1.0" encoding="utf-8"?>
<calcChain xmlns="http://schemas.openxmlformats.org/spreadsheetml/2006/main">
  <c r="G15" i="3" l="1"/>
  <c r="G3" i="3"/>
  <c r="G4" i="3"/>
  <c r="G5" i="3"/>
  <c r="G6" i="3"/>
  <c r="G7" i="3"/>
  <c r="G8" i="3"/>
  <c r="G9" i="3"/>
  <c r="G10" i="3"/>
  <c r="G11" i="3"/>
  <c r="G12" i="3"/>
  <c r="G13" i="3"/>
  <c r="G14" i="3"/>
  <c r="G2" i="3"/>
  <c r="D15" i="3"/>
  <c r="A15" i="3"/>
  <c r="F15" i="3" s="1"/>
  <c r="D14" i="3"/>
  <c r="A14" i="3"/>
  <c r="F14" i="3" s="1"/>
  <c r="D13" i="3"/>
  <c r="A13" i="3"/>
  <c r="F13" i="3" s="1"/>
  <c r="D12" i="3"/>
  <c r="A12" i="3"/>
  <c r="F12" i="3" s="1"/>
  <c r="D11" i="3"/>
  <c r="A11" i="3"/>
  <c r="F11" i="3" s="1"/>
  <c r="D10" i="3"/>
  <c r="A10" i="3"/>
  <c r="F10" i="3" s="1"/>
  <c r="D9" i="3"/>
  <c r="A9" i="3"/>
  <c r="F9" i="3" s="1"/>
  <c r="D8" i="3"/>
  <c r="A8" i="3"/>
  <c r="F8" i="3" s="1"/>
  <c r="D7" i="3"/>
  <c r="A7" i="3"/>
  <c r="F7" i="3" s="1"/>
  <c r="D6" i="3"/>
  <c r="A6" i="3"/>
  <c r="F6" i="3" s="1"/>
  <c r="D5" i="3"/>
  <c r="A5" i="3"/>
  <c r="F5" i="3" s="1"/>
  <c r="D4" i="3"/>
  <c r="A4" i="3"/>
  <c r="F4" i="3" s="1"/>
  <c r="D3" i="3"/>
  <c r="A3" i="3"/>
  <c r="F3" i="3" s="1"/>
  <c r="D2" i="3"/>
  <c r="A2" i="3"/>
  <c r="F2" i="3" s="1"/>
  <c r="C29" i="2"/>
  <c r="E29" i="2" s="1"/>
  <c r="C33" i="2"/>
  <c r="E33" i="2" s="1"/>
  <c r="C9" i="2"/>
  <c r="E9" i="2" s="1"/>
  <c r="C5" i="2"/>
  <c r="E5" i="2" s="1"/>
  <c r="C12" i="2"/>
  <c r="E12" i="2" s="1"/>
  <c r="C19" i="2"/>
  <c r="E19" i="2" s="1"/>
  <c r="C11" i="2"/>
  <c r="E11" i="2" s="1"/>
  <c r="C13" i="2"/>
  <c r="E13" i="2" s="1"/>
  <c r="C14" i="2"/>
  <c r="E14" i="2" s="1"/>
  <c r="C21" i="2"/>
  <c r="E21" i="2" s="1"/>
  <c r="C10" i="2"/>
  <c r="E10" i="2" s="1"/>
  <c r="C22" i="2"/>
  <c r="E22" i="2" s="1"/>
  <c r="C2" i="2"/>
  <c r="E2" i="2" s="1"/>
  <c r="C34" i="2"/>
  <c r="E34" i="2" s="1"/>
  <c r="C31" i="2"/>
  <c r="E31" i="2" s="1"/>
  <c r="C26" i="2"/>
  <c r="E26" i="2" s="1"/>
  <c r="C32" i="2"/>
  <c r="E32" i="2" s="1"/>
  <c r="C4" i="2"/>
  <c r="E4" i="2" s="1"/>
  <c r="C23" i="2"/>
  <c r="E23" i="2" s="1"/>
  <c r="C7" i="2"/>
  <c r="E7" i="2" s="1"/>
  <c r="C30" i="2"/>
  <c r="E30" i="2" s="1"/>
  <c r="C18" i="2"/>
  <c r="E18" i="2" s="1"/>
  <c r="C20" i="2"/>
  <c r="E20" i="2" s="1"/>
  <c r="C17" i="2"/>
  <c r="E17" i="2" s="1"/>
  <c r="C16" i="2"/>
  <c r="E16" i="2" s="1"/>
  <c r="C6" i="2"/>
  <c r="E6" i="2" s="1"/>
  <c r="C8" i="2"/>
  <c r="E8" i="2" s="1"/>
  <c r="C3" i="2"/>
  <c r="E3" i="2" s="1"/>
  <c r="C15" i="2"/>
  <c r="E15" i="2" s="1"/>
  <c r="C25" i="2"/>
  <c r="E25" i="2" s="1"/>
  <c r="C28" i="2"/>
  <c r="E28" i="2" s="1"/>
  <c r="C27" i="2"/>
  <c r="E27" i="2" s="1"/>
  <c r="C24" i="2"/>
  <c r="E24" i="2" s="1"/>
  <c r="D29" i="2"/>
  <c r="D33" i="2"/>
  <c r="D9" i="2"/>
  <c r="D5" i="2"/>
  <c r="D12" i="2"/>
  <c r="D19" i="2"/>
  <c r="D11" i="2"/>
  <c r="D13" i="2"/>
  <c r="D14" i="2"/>
  <c r="D21" i="2"/>
  <c r="D10" i="2"/>
  <c r="D22" i="2"/>
  <c r="D2" i="2"/>
  <c r="D34" i="2"/>
  <c r="D31" i="2"/>
  <c r="D26" i="2"/>
  <c r="D32" i="2"/>
  <c r="D4" i="2"/>
  <c r="D23" i="2"/>
  <c r="D7" i="2"/>
  <c r="D30" i="2"/>
  <c r="D18" i="2"/>
  <c r="D20" i="2"/>
  <c r="D17" i="2"/>
  <c r="D16" i="2"/>
  <c r="D6" i="2"/>
  <c r="D8" i="2"/>
  <c r="D3" i="2"/>
  <c r="D15" i="2"/>
  <c r="D25" i="2"/>
  <c r="D28" i="2"/>
  <c r="D27" i="2"/>
  <c r="D24" i="2"/>
  <c r="E2" i="3" l="1"/>
  <c r="E3" i="3"/>
  <c r="E4" i="3"/>
  <c r="E5" i="3"/>
  <c r="E6" i="3"/>
  <c r="E7" i="3"/>
  <c r="E8" i="3"/>
  <c r="E9" i="3"/>
  <c r="E10" i="3"/>
  <c r="E11" i="3"/>
  <c r="E12" i="3"/>
  <c r="E13" i="3"/>
  <c r="E14" i="3"/>
  <c r="E15" i="3"/>
  <c r="F25" i="2"/>
  <c r="F31" i="2"/>
  <c r="F11" i="2"/>
  <c r="F6" i="2"/>
  <c r="F34" i="2"/>
  <c r="F20" i="2"/>
  <c r="F10" i="2"/>
  <c r="F23" i="2"/>
  <c r="F14" i="2"/>
  <c r="F12" i="2"/>
  <c r="F9" i="2"/>
  <c r="F29" i="2"/>
  <c r="F18" i="2"/>
  <c r="F27" i="2"/>
  <c r="F3" i="2"/>
  <c r="F30" i="2"/>
  <c r="F32" i="2"/>
  <c r="F2" i="2"/>
  <c r="F21" i="2"/>
  <c r="F13" i="2"/>
  <c r="F19" i="2"/>
  <c r="F24" i="2"/>
  <c r="F15" i="2"/>
  <c r="F16" i="2"/>
  <c r="F4" i="2"/>
  <c r="F28" i="2"/>
  <c r="F8" i="2"/>
  <c r="F17" i="2"/>
  <c r="F7" i="2"/>
  <c r="F26" i="2"/>
  <c r="F22" i="2"/>
  <c r="F5" i="2"/>
  <c r="F33" i="2"/>
  <c r="G12" i="1"/>
  <c r="I12" i="1" s="1"/>
  <c r="G21" i="1"/>
  <c r="I21" i="1" s="1"/>
  <c r="G18" i="1"/>
  <c r="G28" i="1"/>
  <c r="I28" i="1" s="1"/>
  <c r="G17" i="1"/>
  <c r="I17" i="1" s="1"/>
  <c r="G59" i="1"/>
  <c r="I59" i="1" s="1"/>
  <c r="G56" i="1"/>
  <c r="I56" i="1" s="1"/>
  <c r="G58" i="1"/>
  <c r="I58" i="1" s="1"/>
  <c r="G19" i="1"/>
  <c r="G51" i="1"/>
  <c r="G53" i="1"/>
  <c r="G47" i="1"/>
  <c r="I47" i="1" s="1"/>
  <c r="G49" i="1"/>
  <c r="I49" i="1" s="1"/>
  <c r="G57" i="1"/>
  <c r="I57" i="1" s="1"/>
  <c r="G50" i="1"/>
  <c r="I50" i="1" s="1"/>
  <c r="G48" i="1"/>
  <c r="I48" i="1" s="1"/>
  <c r="G52" i="1"/>
  <c r="I52" i="1" s="1"/>
  <c r="G46" i="1"/>
  <c r="G55" i="1"/>
  <c r="G30" i="1"/>
  <c r="G45" i="1"/>
  <c r="I45" i="1" s="1"/>
  <c r="G54" i="1"/>
  <c r="G16" i="1"/>
  <c r="G29" i="1"/>
  <c r="I29" i="1" s="1"/>
  <c r="G40" i="1"/>
  <c r="I55" i="1" l="1"/>
  <c r="I51" i="1"/>
  <c r="I46" i="1"/>
  <c r="I19" i="1"/>
  <c r="I16" i="1"/>
  <c r="I54" i="1"/>
  <c r="I30" i="1"/>
  <c r="I53" i="1"/>
  <c r="I18" i="1"/>
  <c r="G33" i="1" l="1"/>
  <c r="I33" i="1" s="1"/>
  <c r="G10" i="1"/>
  <c r="I10" i="1" s="1"/>
  <c r="G4" i="1"/>
  <c r="I4" i="1" s="1"/>
  <c r="G42" i="1"/>
  <c r="I42" i="1" s="1"/>
  <c r="G38" i="1"/>
  <c r="I38" i="1" s="1"/>
  <c r="G5" i="1"/>
  <c r="G8" i="1"/>
  <c r="I8" i="1" s="1"/>
  <c r="G2" i="1"/>
  <c r="I2" i="1" s="1"/>
  <c r="G32" i="1"/>
  <c r="I32" i="1" s="1"/>
  <c r="G39" i="1"/>
  <c r="I39" i="1" s="1"/>
  <c r="I40" i="1"/>
  <c r="G27" i="1"/>
  <c r="I27" i="1" s="1"/>
  <c r="G43" i="1"/>
  <c r="I43" i="1" s="1"/>
  <c r="G36" i="1"/>
  <c r="I36" i="1" s="1"/>
  <c r="G3" i="1"/>
  <c r="I3" i="1" s="1"/>
  <c r="G26" i="1"/>
  <c r="I26" i="1" s="1"/>
  <c r="G25" i="1"/>
  <c r="I25" i="1" s="1"/>
  <c r="G7" i="1"/>
  <c r="I7" i="1" s="1"/>
  <c r="G41" i="1"/>
  <c r="I41" i="1" s="1"/>
  <c r="G11" i="1"/>
  <c r="I11" i="1" s="1"/>
  <c r="G35" i="1"/>
  <c r="I35" i="1" s="1"/>
  <c r="G14" i="1"/>
  <c r="I14" i="1" s="1"/>
  <c r="G34" i="1"/>
  <c r="I34" i="1" s="1"/>
  <c r="I5" i="1" l="1"/>
  <c r="G44" i="1"/>
  <c r="I44" i="1" s="1"/>
  <c r="G15" i="1"/>
  <c r="I15" i="1" s="1"/>
  <c r="G37" i="1"/>
  <c r="I37" i="1" s="1"/>
  <c r="G20" i="1"/>
  <c r="I20" i="1" s="1"/>
  <c r="G23" i="1"/>
  <c r="I23" i="1" s="1"/>
  <c r="G31" i="1"/>
  <c r="I31" i="1" s="1"/>
  <c r="G22" i="1"/>
  <c r="I22" i="1" s="1"/>
  <c r="G24" i="1"/>
  <c r="I24" i="1" s="1"/>
  <c r="G9" i="1"/>
  <c r="I9" i="1" s="1"/>
  <c r="G6" i="1"/>
  <c r="I6" i="1" s="1"/>
  <c r="G13" i="1"/>
  <c r="I13" i="1" s="1"/>
</calcChain>
</file>

<file path=xl/sharedStrings.xml><?xml version="1.0" encoding="utf-8"?>
<sst xmlns="http://schemas.openxmlformats.org/spreadsheetml/2006/main" count="292" uniqueCount="255">
  <si>
    <t>型号规格</t>
  </si>
  <si>
    <t>s/n</t>
  </si>
  <si>
    <t>IP</t>
  </si>
  <si>
    <t>地点</t>
  </si>
  <si>
    <t>读数</t>
  </si>
  <si>
    <t>打印数</t>
  </si>
  <si>
    <t>单价</t>
  </si>
  <si>
    <t>金额</t>
  </si>
  <si>
    <t>2420n</t>
  </si>
  <si>
    <t>10.65.28.9</t>
  </si>
  <si>
    <t>研发楼1F</t>
  </si>
  <si>
    <t>2420dn</t>
  </si>
  <si>
    <t>研发楼2F</t>
  </si>
  <si>
    <t>10.65.28.12</t>
  </si>
  <si>
    <t>CNSK657644</t>
  </si>
  <si>
    <t>10.65.9.9</t>
  </si>
  <si>
    <t>动力厂房</t>
  </si>
  <si>
    <t>10.65.9.7</t>
  </si>
  <si>
    <t>CNHKF68350</t>
  </si>
  <si>
    <t>CNBF257405</t>
  </si>
  <si>
    <t>10.65.8.15</t>
  </si>
  <si>
    <t xml:space="preserve">2420dn </t>
  </si>
  <si>
    <t>CNHKL44960</t>
  </si>
  <si>
    <t>10.65.9.15</t>
  </si>
  <si>
    <t>动力厂房 训练室</t>
  </si>
  <si>
    <t>TEST 1F半</t>
  </si>
  <si>
    <t>CNFJD23404</t>
  </si>
  <si>
    <t>C200E(彩色)</t>
  </si>
  <si>
    <t>2420d</t>
  </si>
  <si>
    <t>10.65.36.9</t>
  </si>
  <si>
    <t>CN1P46698</t>
  </si>
  <si>
    <t>10.65.28.10</t>
  </si>
  <si>
    <t>10.65.14.28</t>
  </si>
  <si>
    <t>CNDHC18515</t>
  </si>
  <si>
    <t>10.65.49.11</t>
  </si>
  <si>
    <t>ASSY 3F 后道 FVI</t>
  </si>
  <si>
    <t>10.65.14.12</t>
  </si>
  <si>
    <t>CNFJD23418</t>
  </si>
  <si>
    <t>10.65.24.9</t>
  </si>
  <si>
    <t>ASSY 3F TDP</t>
  </si>
  <si>
    <t>10.65.46.11</t>
  </si>
  <si>
    <t>ASSY 4F 前道 MH</t>
  </si>
  <si>
    <t>CNGKB85959</t>
  </si>
  <si>
    <t>10.65.46.10</t>
  </si>
  <si>
    <t>10.65.31.12</t>
  </si>
  <si>
    <t>ASSY 2F GS</t>
  </si>
  <si>
    <t>10.65.31.11</t>
  </si>
  <si>
    <t xml:space="preserve">ASSY 2F </t>
  </si>
  <si>
    <t>CNFJB52716</t>
  </si>
  <si>
    <t>10.65.31.15</t>
  </si>
  <si>
    <t>TEST 2#2F SMJ</t>
  </si>
  <si>
    <t>TEST 1F TDP</t>
  </si>
  <si>
    <t>10.65.47.9</t>
  </si>
  <si>
    <t>TEST 1F QA/MH</t>
  </si>
  <si>
    <t>CNHKL45285</t>
  </si>
  <si>
    <t>CNGKC95514</t>
  </si>
  <si>
    <t>10.65.41.11</t>
  </si>
  <si>
    <t>TEST 1F 大办公室</t>
  </si>
  <si>
    <t>TEST 4F 后道  办公桌</t>
  </si>
  <si>
    <t>TEST 4F 后道</t>
  </si>
  <si>
    <t>10.65.31.8</t>
  </si>
  <si>
    <t>2#2F晶体仓</t>
  </si>
  <si>
    <t>STORE 成品仓</t>
  </si>
  <si>
    <t>10.65.31.9</t>
  </si>
  <si>
    <t>STORE 原材料</t>
  </si>
  <si>
    <t>10.65.31.13</t>
  </si>
  <si>
    <t>STORE 收货室</t>
  </si>
  <si>
    <t>CNDJD01610</t>
  </si>
  <si>
    <t>ASSY 2F 前道</t>
  </si>
  <si>
    <t>VNBXD6SS06</t>
  </si>
  <si>
    <t>10.65.2.6</t>
  </si>
  <si>
    <t>10.65.2.7</t>
  </si>
  <si>
    <t>RTC 2F 后道 FVI</t>
  </si>
  <si>
    <t>CNFKF21896</t>
  </si>
  <si>
    <t>10.65.2.14</t>
  </si>
  <si>
    <t>10.65.22.13</t>
  </si>
  <si>
    <t>10.65.32.5</t>
    <phoneticPr fontId="1" type="noConversion"/>
  </si>
  <si>
    <t>10.65.8.17</t>
    <phoneticPr fontId="1" type="noConversion"/>
  </si>
  <si>
    <t>CNGKC88889</t>
  </si>
  <si>
    <t>m251n(彩色)</t>
    <phoneticPr fontId="1" type="noConversion"/>
  </si>
  <si>
    <t>10.65.8.12</t>
    <phoneticPr fontId="1" type="noConversion"/>
  </si>
  <si>
    <t>2420d</t>
    <phoneticPr fontId="1" type="noConversion"/>
  </si>
  <si>
    <t>2420dn</t>
    <phoneticPr fontId="1" type="noConversion"/>
  </si>
  <si>
    <t>10.65.41.5</t>
    <phoneticPr fontId="1" type="noConversion"/>
  </si>
  <si>
    <t>JPBCC6S096</t>
    <phoneticPr fontId="1" type="noConversion"/>
  </si>
  <si>
    <t>10.65.41.7</t>
    <phoneticPr fontId="1" type="noConversion"/>
  </si>
  <si>
    <t>TEST 1F 目检</t>
    <phoneticPr fontId="1" type="noConversion"/>
  </si>
  <si>
    <t>VNBXD7HS19</t>
    <phoneticPr fontId="1" type="noConversion"/>
  </si>
  <si>
    <t>TEST 1F FT 物料室</t>
    <phoneticPr fontId="1" type="noConversion"/>
  </si>
  <si>
    <t>10.65.31.17</t>
    <phoneticPr fontId="1" type="noConversion"/>
  </si>
  <si>
    <t>CNFK48800</t>
    <phoneticPr fontId="1" type="noConversion"/>
  </si>
  <si>
    <t>RTC 2F 后道 ASSY MH</t>
    <phoneticPr fontId="1" type="noConversion"/>
  </si>
  <si>
    <t>VNBXD37S83</t>
    <phoneticPr fontId="1" type="noConversion"/>
  </si>
  <si>
    <t>10.65.2.8</t>
    <phoneticPr fontId="1" type="noConversion"/>
  </si>
  <si>
    <t>RTC 2F 后道 RTC MH</t>
    <phoneticPr fontId="1" type="noConversion"/>
  </si>
  <si>
    <t>VNBCB851P4</t>
    <phoneticPr fontId="1" type="noConversion"/>
  </si>
  <si>
    <t>3F办公室</t>
    <phoneticPr fontId="1" type="noConversion"/>
  </si>
  <si>
    <t>3F文印室</t>
    <phoneticPr fontId="1" type="noConversion"/>
  </si>
  <si>
    <t>3F办公室 文印</t>
    <phoneticPr fontId="1" type="noConversion"/>
  </si>
  <si>
    <t>3F办公室 薪资</t>
    <phoneticPr fontId="1" type="noConversion"/>
  </si>
  <si>
    <t>3F 后道 主任办公桌</t>
  </si>
  <si>
    <t>ASSY 4F 后道 QA</t>
  </si>
  <si>
    <t>JPRL8CB0T8</t>
    <phoneticPr fontId="1" type="noConversion"/>
  </si>
  <si>
    <t>10.65.2.15</t>
    <phoneticPr fontId="1" type="noConversion"/>
  </si>
  <si>
    <t>ASSY 2F 前道 MH</t>
    <phoneticPr fontId="1" type="noConversion"/>
  </si>
  <si>
    <t>VNBGB3G02X</t>
    <phoneticPr fontId="1" type="noConversion"/>
  </si>
  <si>
    <t>JPSCDC8058</t>
    <phoneticPr fontId="1" type="noConversion"/>
  </si>
  <si>
    <t>VNB3R67028</t>
    <phoneticPr fontId="1" type="noConversion"/>
  </si>
  <si>
    <t>P3015dn-3</t>
    <phoneticPr fontId="1" type="noConversion"/>
  </si>
  <si>
    <t>P3015dn-4</t>
    <phoneticPr fontId="1" type="noConversion"/>
  </si>
  <si>
    <t>P3015dn-5</t>
    <phoneticPr fontId="1" type="noConversion"/>
  </si>
  <si>
    <t>VNBXD6SS61</t>
    <phoneticPr fontId="1" type="noConversion"/>
  </si>
  <si>
    <t>3F办公室</t>
    <phoneticPr fontId="1" type="noConversion"/>
  </si>
  <si>
    <t>VNB4G15666</t>
    <phoneticPr fontId="1" type="noConversion"/>
  </si>
  <si>
    <t>VNBCB5TOLD</t>
    <phoneticPr fontId="1" type="noConversion"/>
  </si>
  <si>
    <t>10.65.8.8</t>
    <phoneticPr fontId="1" type="noConversion"/>
  </si>
  <si>
    <t>10.65.14.19</t>
    <phoneticPr fontId="1" type="noConversion"/>
  </si>
  <si>
    <t>ASSY 3F 前道 MH</t>
    <phoneticPr fontId="1" type="noConversion"/>
  </si>
  <si>
    <t>ASSY 3F 前道 DB</t>
    <phoneticPr fontId="1" type="noConversion"/>
  </si>
  <si>
    <t>ASSY 3F 后道 BE</t>
    <phoneticPr fontId="1" type="noConversion"/>
  </si>
  <si>
    <t>P3015dn-1</t>
    <phoneticPr fontId="1" type="noConversion"/>
  </si>
  <si>
    <t>P3015dn-6</t>
    <phoneticPr fontId="1" type="noConversion"/>
  </si>
  <si>
    <t>P3015dn-8</t>
    <phoneticPr fontId="1" type="noConversion"/>
  </si>
  <si>
    <t>P3015d-3</t>
    <phoneticPr fontId="1" type="noConversion"/>
  </si>
  <si>
    <t>P3015d-4</t>
    <phoneticPr fontId="1" type="noConversion"/>
  </si>
  <si>
    <t>9050dn-2</t>
    <phoneticPr fontId="1" type="noConversion"/>
  </si>
  <si>
    <t>9050dn-3</t>
    <phoneticPr fontId="1" type="noConversion"/>
  </si>
  <si>
    <t>P3015d-5</t>
    <phoneticPr fontId="1" type="noConversion"/>
  </si>
  <si>
    <t>P3015d-6</t>
    <phoneticPr fontId="1" type="noConversion"/>
  </si>
  <si>
    <t>P3015d-1</t>
    <phoneticPr fontId="1" type="noConversion"/>
  </si>
  <si>
    <t>ASSY 2F 后道 包材室</t>
    <phoneticPr fontId="1" type="noConversion"/>
  </si>
  <si>
    <t>VNBG99801N</t>
    <phoneticPr fontId="1" type="noConversion"/>
  </si>
  <si>
    <t>P3015dn-9</t>
    <phoneticPr fontId="1" type="noConversion"/>
  </si>
  <si>
    <t>JPBCB8953R</t>
    <phoneticPr fontId="1" type="noConversion"/>
  </si>
  <si>
    <t>P3015dn-10</t>
    <phoneticPr fontId="1" type="noConversion"/>
  </si>
  <si>
    <t>VNBGB3GD2X</t>
    <phoneticPr fontId="1" type="noConversion"/>
  </si>
  <si>
    <t>10.65.44.6</t>
    <phoneticPr fontId="1" type="noConversion"/>
  </si>
  <si>
    <t>B283</t>
    <phoneticPr fontId="1" type="noConversion"/>
  </si>
  <si>
    <t>10.65.33.11</t>
    <phoneticPr fontId="1" type="noConversion"/>
  </si>
  <si>
    <t>CNHJC59549</t>
    <phoneticPr fontId="1" type="noConversion"/>
  </si>
  <si>
    <t>P3015dn-11</t>
    <phoneticPr fontId="1" type="noConversion"/>
  </si>
  <si>
    <t>VNBCCD8412</t>
    <phoneticPr fontId="1" type="noConversion"/>
  </si>
  <si>
    <t>10.65.8.9</t>
    <phoneticPr fontId="1" type="noConversion"/>
  </si>
  <si>
    <t>P3015dn-7</t>
    <phoneticPr fontId="1" type="noConversion"/>
  </si>
  <si>
    <t>VNBG998017</t>
  </si>
  <si>
    <t>10.65.8.18</t>
    <phoneticPr fontId="1" type="noConversion"/>
  </si>
  <si>
    <t>10.65.2.16</t>
    <phoneticPr fontId="1" type="noConversion"/>
  </si>
  <si>
    <t>P3015d-7</t>
    <phoneticPr fontId="1" type="noConversion"/>
  </si>
  <si>
    <t>P3015dn-12</t>
    <phoneticPr fontId="1" type="noConversion"/>
  </si>
  <si>
    <t>VNBGB3G02X</t>
    <phoneticPr fontId="1" type="noConversion"/>
  </si>
  <si>
    <t>CNHKL44760</t>
  </si>
  <si>
    <t>VNBCB3L2W5</t>
    <phoneticPr fontId="1" type="noConversion"/>
  </si>
  <si>
    <t>P3015dn-2</t>
    <phoneticPr fontId="1" type="noConversion"/>
  </si>
  <si>
    <t>P3015dn-13</t>
    <phoneticPr fontId="1" type="noConversion"/>
  </si>
  <si>
    <t>VNBXBBCS05</t>
    <phoneticPr fontId="1" type="noConversion"/>
  </si>
  <si>
    <t>P3015d-8</t>
    <phoneticPr fontId="1" type="noConversion"/>
  </si>
  <si>
    <t>CNHKD60451</t>
    <phoneticPr fontId="1" type="noConversion"/>
  </si>
  <si>
    <t>RTC 2F 后道 办公室</t>
    <phoneticPr fontId="1" type="noConversion"/>
  </si>
  <si>
    <t>10.65.41.13</t>
    <phoneticPr fontId="1" type="noConversion"/>
  </si>
  <si>
    <t>TEST 1F 办公室</t>
    <phoneticPr fontId="1" type="noConversion"/>
  </si>
  <si>
    <t>TEST 4F SMJ</t>
    <phoneticPr fontId="1" type="noConversion"/>
  </si>
  <si>
    <t>10.65.46.12</t>
    <phoneticPr fontId="1" type="noConversion"/>
  </si>
  <si>
    <t>TEST 4F 后道</t>
    <phoneticPr fontId="1" type="noConversion"/>
  </si>
  <si>
    <t>10.65.48.12</t>
    <phoneticPr fontId="1" type="noConversion"/>
  </si>
  <si>
    <t>10.65.31.18</t>
    <phoneticPr fontId="1" type="noConversion"/>
  </si>
  <si>
    <t>CNGJF35113</t>
    <phoneticPr fontId="1" type="noConversion"/>
  </si>
  <si>
    <t>P3015dn-14</t>
    <phoneticPr fontId="1" type="noConversion"/>
  </si>
  <si>
    <t>P3015dn-15</t>
    <phoneticPr fontId="1" type="noConversion"/>
  </si>
  <si>
    <t>VNB3Y623333</t>
    <phoneticPr fontId="1" type="noConversion"/>
  </si>
  <si>
    <t>CNSKM23925</t>
    <phoneticPr fontId="1" type="noConversion"/>
  </si>
  <si>
    <t>JPFL73005T</t>
  </si>
  <si>
    <t>CNHKG12819</t>
    <phoneticPr fontId="1" type="noConversion"/>
  </si>
  <si>
    <t>10.65.5.9</t>
    <phoneticPr fontId="1" type="noConversion"/>
  </si>
  <si>
    <t>10.65.8.26</t>
    <phoneticPr fontId="1" type="noConversion"/>
  </si>
  <si>
    <t>P3015dn-16</t>
    <phoneticPr fontId="1" type="noConversion"/>
  </si>
  <si>
    <t>VNBCB138HN</t>
    <phoneticPr fontId="1" type="noConversion"/>
  </si>
  <si>
    <t>10.65.48.10</t>
    <phoneticPr fontId="1" type="noConversion"/>
  </si>
  <si>
    <t>VNB8B6GJ2F</t>
    <phoneticPr fontId="1" type="noConversion"/>
  </si>
  <si>
    <t>P3015dn-17</t>
    <phoneticPr fontId="1" type="noConversion"/>
  </si>
  <si>
    <t>P3015dn-18</t>
    <phoneticPr fontId="1" type="noConversion"/>
  </si>
  <si>
    <t>VNBCB8LOPM</t>
    <phoneticPr fontId="1" type="noConversion"/>
  </si>
  <si>
    <t>VNBCC763P7</t>
    <phoneticPr fontId="1" type="noConversion"/>
  </si>
  <si>
    <t>10.65.8.16</t>
    <phoneticPr fontId="1" type="noConversion"/>
  </si>
  <si>
    <t>10.65.5.5</t>
    <phoneticPr fontId="1" type="noConversion"/>
  </si>
  <si>
    <t>10.65.9.10</t>
    <phoneticPr fontId="1" type="noConversion"/>
  </si>
  <si>
    <t>B283</t>
    <phoneticPr fontId="1" type="noConversion"/>
  </si>
  <si>
    <t>JPRXD5JJ1R</t>
    <phoneticPr fontId="1" type="noConversion"/>
  </si>
  <si>
    <t>9050dn-1</t>
    <phoneticPr fontId="1" type="noConversion"/>
  </si>
  <si>
    <t>9050dn-5</t>
    <phoneticPr fontId="1" type="noConversion"/>
  </si>
  <si>
    <t>10.65.46.23</t>
    <phoneticPr fontId="1" type="noConversion"/>
  </si>
  <si>
    <t>P3015dn-19</t>
    <phoneticPr fontId="1" type="noConversion"/>
  </si>
  <si>
    <t>VND3Q20893</t>
    <phoneticPr fontId="1" type="noConversion"/>
  </si>
  <si>
    <t>VNB3R09024</t>
    <phoneticPr fontId="1" type="noConversion"/>
  </si>
  <si>
    <t>C210(彩色)</t>
    <phoneticPr fontId="1" type="noConversion"/>
  </si>
  <si>
    <t>M252N(彩色)</t>
    <phoneticPr fontId="1" type="noConversion"/>
  </si>
  <si>
    <t>VNC3M23145</t>
    <phoneticPr fontId="1" type="noConversion"/>
  </si>
  <si>
    <t>VNC3M22490</t>
    <phoneticPr fontId="1" type="noConversion"/>
  </si>
  <si>
    <t>10.65.3.12</t>
    <phoneticPr fontId="1" type="noConversion"/>
  </si>
  <si>
    <t>10.65.14.20</t>
    <phoneticPr fontId="1" type="noConversion"/>
  </si>
  <si>
    <t>10.65.41.15</t>
    <phoneticPr fontId="1" type="noConversion"/>
  </si>
  <si>
    <t>10.65.22.17</t>
    <phoneticPr fontId="1" type="noConversion"/>
  </si>
  <si>
    <t>10.65.8.10</t>
    <phoneticPr fontId="1" type="noConversion"/>
  </si>
  <si>
    <t>10.65.14.12.html</t>
  </si>
  <si>
    <t>10.65.14.20.html</t>
  </si>
  <si>
    <t>10.65.2.14.html</t>
  </si>
  <si>
    <t>10.65.2.16.htm</t>
  </si>
  <si>
    <t>10.65.2.16.html</t>
  </si>
  <si>
    <t>10.65.2.6.html</t>
  </si>
  <si>
    <t>10.65.2.7.html</t>
  </si>
  <si>
    <t>10.65.22.13.html</t>
  </si>
  <si>
    <t>10.65.22.17.htm</t>
  </si>
  <si>
    <t>10.65.22.17.html</t>
  </si>
  <si>
    <t>10.65.24.9.htm</t>
  </si>
  <si>
    <t>10.65.24.9.html</t>
  </si>
  <si>
    <t>10.65.28.9.htm</t>
  </si>
  <si>
    <t>10.65.3.12.htm</t>
  </si>
  <si>
    <t>10.65.3.12.html</t>
  </si>
  <si>
    <t>10.65.31.11.htm</t>
  </si>
  <si>
    <t>10.65.31.11.html</t>
  </si>
  <si>
    <t>10.65.31.15.htm</t>
  </si>
  <si>
    <t>10.65.31.15.html</t>
  </si>
  <si>
    <t>10.65.31.17.htm</t>
  </si>
  <si>
    <t>10.65.31.17.html</t>
  </si>
  <si>
    <t>10.65.31.18.html</t>
  </si>
  <si>
    <t>10.65.31.9.htm</t>
  </si>
  <si>
    <t>10.65.31.9.html</t>
  </si>
  <si>
    <t>10.65.32.5.html</t>
  </si>
  <si>
    <t>10.65.36.9.html</t>
  </si>
  <si>
    <t>10.65.41.13.htm</t>
  </si>
  <si>
    <t>10.65.41.13.html</t>
  </si>
  <si>
    <t>10.65.41.15.html</t>
  </si>
  <si>
    <t>10.65.41.5.htm</t>
  </si>
  <si>
    <t>10.65.41.5.html</t>
  </si>
  <si>
    <t>10.65.41.7.html</t>
  </si>
  <si>
    <t>10.65.44.6.html</t>
  </si>
  <si>
    <t>10.65.46.10.html</t>
  </si>
  <si>
    <t>10.65.46.12.html</t>
  </si>
  <si>
    <t>10.65.46.23.html</t>
  </si>
  <si>
    <t>10.65.47.9.html</t>
  </si>
  <si>
    <t>10.65.48.10.html</t>
  </si>
  <si>
    <t>10.65.49.11.htm</t>
  </si>
  <si>
    <t>10.65.49.11.html</t>
  </si>
  <si>
    <t>10.65.5.5.html</t>
  </si>
  <si>
    <t>10.65.5.9.htm</t>
  </si>
  <si>
    <t>10.65.8.17.html</t>
  </si>
  <si>
    <t>10.65.8.8.html</t>
  </si>
  <si>
    <t>10.65.9.15.htm</t>
  </si>
  <si>
    <t>10.65.9.15.html</t>
  </si>
  <si>
    <t>10.65.9.7.html</t>
  </si>
  <si>
    <t>字节数</t>
    <phoneticPr fontId="1" type="noConversion"/>
  </si>
  <si>
    <t>文件名</t>
    <phoneticPr fontId="1" type="noConversion"/>
  </si>
  <si>
    <t>IP</t>
    <phoneticPr fontId="1" type="noConversion"/>
  </si>
  <si>
    <t>扩展名</t>
    <phoneticPr fontId="1" type="noConversion"/>
  </si>
  <si>
    <t>型号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</si>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</sst>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i/>
      <sz val="11"/>
      <color indexed="23"/>
      <name val="Tahoma"/>
      <family val="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6"/>
      <name val="Tahoma"/>
      <family val="2"/>
    </font>
    <font>
      <b/>
      <sz val="18"/>
      <color indexed="56"/>
      <name val="宋体"/>
      <family val="3"/>
      <charset val="134"/>
    </font>
    <font>
      <b/>
      <sz val="11"/>
      <color indexed="52"/>
      <name val="Tahoma"/>
      <family val="2"/>
    </font>
    <font>
      <b/>
      <sz val="11"/>
      <color indexed="63"/>
      <name val="Tahoma"/>
      <family val="2"/>
    </font>
    <font>
      <b/>
      <sz val="15"/>
      <color indexed="56"/>
      <name val="Tahoma"/>
      <family val="2"/>
    </font>
    <font>
      <sz val="11"/>
      <color indexed="60"/>
      <name val="Tahoma"/>
      <family val="2"/>
    </font>
    <font>
      <b/>
      <sz val="11"/>
      <color indexed="9"/>
      <name val="Tahoma"/>
      <family val="2"/>
    </font>
    <font>
      <b/>
      <sz val="13"/>
      <color indexed="56"/>
      <name val="Tahoma"/>
      <family val="2"/>
    </font>
    <font>
      <sz val="9"/>
      <name val="宋体"/>
      <family val="3"/>
      <charset val="134"/>
    </font>
    <font>
      <sz val="11"/>
      <color indexed="20"/>
      <name val="Tahoma"/>
      <family val="2"/>
    </font>
    <font>
      <sz val="11"/>
      <color indexed="10"/>
      <name val="Tahoma"/>
      <family val="2"/>
    </font>
    <font>
      <b/>
      <sz val="11"/>
      <color indexed="8"/>
      <name val="Tahoma"/>
      <family val="2"/>
    </font>
    <font>
      <sz val="11"/>
      <color indexed="62"/>
      <name val="Tahoma"/>
      <family val="2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scheme val="minor"/>
    </font>
    <font>
      <b/>
      <sz val="9"/>
      <name val="宋体"/>
      <family val="3"/>
      <charset val="134"/>
      <scheme val="minor"/>
    </font>
    <font>
      <sz val="12"/>
      <color rgb="FF333333"/>
      <name val="微软雅黑"/>
      <family val="2"/>
      <charset val="134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78">
    <xf numFmtId="0" fontId="0" fillId="0" borderId="0"/>
    <xf numFmtId="0" fontId="3" fillId="0" borderId="0"/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2" fillId="17" borderId="6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17" borderId="9" applyNumberFormat="0" applyAlignment="0" applyProtection="0">
      <alignment vertical="center"/>
    </xf>
    <xf numFmtId="0" fontId="13" fillId="17" borderId="9" applyNumberFormat="0" applyAlignment="0" applyProtection="0">
      <alignment vertical="center"/>
    </xf>
    <xf numFmtId="0" fontId="13" fillId="17" borderId="9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22" fillId="8" borderId="6" applyNumberForma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3" fillId="24" borderId="10" applyNumberFormat="0" applyFont="0" applyAlignment="0" applyProtection="0">
      <alignment vertical="center"/>
    </xf>
    <xf numFmtId="0" fontId="3" fillId="24" borderId="10" applyNumberFormat="0" applyFont="0" applyAlignment="0" applyProtection="0">
      <alignment vertical="center"/>
    </xf>
  </cellStyleXfs>
  <cellXfs count="78">
    <xf numFmtId="0" fontId="0" fillId="0" borderId="0" xfId="0"/>
    <xf numFmtId="0" fontId="24" fillId="0" borderId="0" xfId="0" applyFont="1" applyAlignment="1">
      <alignment horizontal="center"/>
    </xf>
    <xf numFmtId="176" fontId="24" fillId="2" borderId="1" xfId="0" applyNumberFormat="1" applyFont="1" applyFill="1" applyBorder="1" applyAlignment="1">
      <alignment horizontal="center" vertical="center"/>
    </xf>
    <xf numFmtId="176" fontId="24" fillId="0" borderId="0" xfId="0" applyNumberFormat="1" applyFont="1" applyAlignment="1">
      <alignment horizontal="right"/>
    </xf>
    <xf numFmtId="0" fontId="24" fillId="0" borderId="0" xfId="0" applyFont="1" applyAlignment="1">
      <alignment horizontal="right"/>
    </xf>
    <xf numFmtId="0" fontId="0" fillId="0" borderId="0" xfId="0"/>
    <xf numFmtId="0" fontId="24" fillId="0" borderId="1" xfId="0" applyFont="1" applyFill="1" applyBorder="1" applyAlignment="1">
      <alignment horizontal="center" vertical="center"/>
    </xf>
    <xf numFmtId="0" fontId="0" fillId="0" borderId="0" xfId="0"/>
    <xf numFmtId="0" fontId="1" fillId="0" borderId="1" xfId="0" applyFont="1" applyFill="1" applyBorder="1" applyAlignment="1">
      <alignment horizontal="right" vertical="center"/>
    </xf>
    <xf numFmtId="0" fontId="24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Fill="1"/>
    <xf numFmtId="0" fontId="1" fillId="0" borderId="1" xfId="0" applyFont="1" applyBorder="1"/>
    <xf numFmtId="176" fontId="24" fillId="0" borderId="1" xfId="0" applyNumberFormat="1" applyFont="1" applyFill="1" applyBorder="1" applyAlignment="1">
      <alignment horizontal="right"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Border="1" applyAlignment="1">
      <alignment horizontal="right" vertical="center"/>
    </xf>
    <xf numFmtId="0" fontId="24" fillId="0" borderId="1" xfId="0" applyFont="1" applyBorder="1" applyAlignment="1">
      <alignment horizontal="right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176" fontId="1" fillId="0" borderId="1" xfId="0" applyNumberFormat="1" applyFont="1" applyBorder="1" applyAlignment="1">
      <alignment horizontal="right" vertical="center"/>
    </xf>
    <xf numFmtId="0" fontId="18" fillId="0" borderId="1" xfId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0" fontId="1" fillId="0" borderId="11" xfId="0" applyFont="1" applyFill="1" applyBorder="1" applyAlignment="1">
      <alignment horizontal="center" vertical="center"/>
    </xf>
    <xf numFmtId="0" fontId="24" fillId="0" borderId="11" xfId="0" applyFont="1" applyFill="1" applyBorder="1" applyAlignment="1">
      <alignment horizontal="center" vertical="center"/>
    </xf>
    <xf numFmtId="176" fontId="24" fillId="0" borderId="11" xfId="0" applyNumberFormat="1" applyFont="1" applyBorder="1" applyAlignment="1">
      <alignment horizontal="right" vertical="center"/>
    </xf>
    <xf numFmtId="0" fontId="24" fillId="0" borderId="1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right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right" vertical="center"/>
    </xf>
    <xf numFmtId="0" fontId="24" fillId="2" borderId="1" xfId="0" applyFont="1" applyFill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24" fillId="0" borderId="1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4" fillId="0" borderId="11" xfId="0" applyFont="1" applyFill="1" applyBorder="1" applyAlignment="1">
      <alignment horizontal="left" vertical="center"/>
    </xf>
    <xf numFmtId="0" fontId="24" fillId="0" borderId="12" xfId="0" applyFont="1" applyFill="1" applyBorder="1" applyAlignment="1">
      <alignment horizontal="left" vertical="center"/>
    </xf>
    <xf numFmtId="0" fontId="24" fillId="0" borderId="0" xfId="0" applyFont="1" applyAlignment="1">
      <alignment horizontal="left"/>
    </xf>
    <xf numFmtId="0" fontId="26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left" vertical="center"/>
    </xf>
    <xf numFmtId="0" fontId="26" fillId="0" borderId="11" xfId="0" applyFont="1" applyFill="1" applyBorder="1" applyAlignment="1">
      <alignment horizontal="left" vertical="center"/>
    </xf>
    <xf numFmtId="0" fontId="23" fillId="0" borderId="11" xfId="0" applyFont="1" applyFill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24" fillId="0" borderId="12" xfId="0" applyFont="1" applyBorder="1" applyAlignment="1">
      <alignment horizontal="right" vertical="center"/>
    </xf>
    <xf numFmtId="0" fontId="24" fillId="0" borderId="1" xfId="0" applyFont="1" applyBorder="1" applyAlignment="1">
      <alignment horizontal="right" vertical="center"/>
    </xf>
    <xf numFmtId="0" fontId="24" fillId="0" borderId="1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24" fillId="0" borderId="12" xfId="0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176" fontId="24" fillId="0" borderId="12" xfId="0" applyNumberFormat="1" applyFont="1" applyBorder="1" applyAlignment="1">
      <alignment horizontal="right" vertical="center"/>
    </xf>
    <xf numFmtId="0" fontId="24" fillId="0" borderId="11" xfId="0" applyFont="1" applyFill="1" applyBorder="1" applyAlignment="1">
      <alignment horizontal="right" vertical="center"/>
    </xf>
    <xf numFmtId="176" fontId="24" fillId="0" borderId="11" xfId="0" applyNumberFormat="1" applyFont="1" applyFill="1" applyBorder="1" applyAlignment="1">
      <alignment horizontal="right" vertical="center"/>
    </xf>
    <xf numFmtId="0" fontId="1" fillId="0" borderId="11" xfId="0" applyFont="1" applyBorder="1" applyAlignment="1">
      <alignment horizontal="center" vertical="center"/>
    </xf>
    <xf numFmtId="3" fontId="0" fillId="0" borderId="0" xfId="0" applyNumberFormat="1"/>
    <xf numFmtId="0" fontId="27" fillId="0" borderId="0" xfId="0" applyFont="1"/>
    <xf numFmtId="0" fontId="23" fillId="0" borderId="12" xfId="0" applyFont="1" applyFill="1" applyBorder="1" applyAlignment="1">
      <alignment horizontal="left" vertical="center"/>
    </xf>
    <xf numFmtId="0" fontId="26" fillId="0" borderId="12" xfId="0" applyFont="1" applyFill="1" applyBorder="1" applyAlignment="1">
      <alignment horizontal="left" vertical="center"/>
    </xf>
    <xf numFmtId="0" fontId="18" fillId="0" borderId="11" xfId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1" fillId="0" borderId="12" xfId="101" applyFont="1" applyFill="1" applyBorder="1" applyAlignment="1">
      <alignment horizontal="right" vertical="center"/>
    </xf>
    <xf numFmtId="0" fontId="1" fillId="0" borderId="12" xfId="0" applyFont="1" applyFill="1" applyBorder="1" applyAlignment="1">
      <alignment horizontal="right" vertical="center"/>
    </xf>
    <xf numFmtId="0" fontId="1" fillId="0" borderId="11" xfId="101" applyFont="1" applyFill="1" applyBorder="1" applyAlignment="1">
      <alignment horizontal="right" vertical="center"/>
    </xf>
    <xf numFmtId="0" fontId="24" fillId="0" borderId="12" xfId="0" applyFont="1" applyFill="1" applyBorder="1" applyAlignment="1">
      <alignment horizontal="right" vertical="center"/>
    </xf>
    <xf numFmtId="176" fontId="1" fillId="0" borderId="1" xfId="0" applyNumberFormat="1" applyFont="1" applyFill="1" applyBorder="1" applyAlignment="1">
      <alignment horizontal="right" vertical="center"/>
    </xf>
    <xf numFmtId="176" fontId="24" fillId="0" borderId="12" xfId="0" applyNumberFormat="1" applyFont="1" applyFill="1" applyBorder="1" applyAlignment="1">
      <alignment horizontal="right" vertical="center"/>
    </xf>
  </cellXfs>
  <cellStyles count="278">
    <cellStyle name="20% - 强调文字颜色 1 2" xfId="3"/>
    <cellStyle name="20% - 强调文字颜色 1 3" xfId="4"/>
    <cellStyle name="20% - 强调文字颜色 1 4" xfId="2"/>
    <cellStyle name="20% - 强调文字颜色 2 2" xfId="6"/>
    <cellStyle name="20% - 强调文字颜色 2 3" xfId="7"/>
    <cellStyle name="20% - 强调文字颜色 2 4" xfId="5"/>
    <cellStyle name="20% - 强调文字颜色 3 2" xfId="9"/>
    <cellStyle name="20% - 强调文字颜色 3 3" xfId="10"/>
    <cellStyle name="20% - 强调文字颜色 3 4" xfId="8"/>
    <cellStyle name="20% - 强调文字颜色 4 2" xfId="12"/>
    <cellStyle name="20% - 强调文字颜色 4 3" xfId="13"/>
    <cellStyle name="20% - 强调文字颜色 4 4" xfId="11"/>
    <cellStyle name="20% - 强调文字颜色 5 2" xfId="15"/>
    <cellStyle name="20% - 强调文字颜色 5 3" xfId="16"/>
    <cellStyle name="20% - 强调文字颜色 5 4" xfId="14"/>
    <cellStyle name="20% - 强调文字颜色 6 2" xfId="18"/>
    <cellStyle name="20% - 强调文字颜色 6 3" xfId="19"/>
    <cellStyle name="20% - 强调文字颜色 6 4" xfId="17"/>
    <cellStyle name="40% - 强调文字颜色 1 2" xfId="21"/>
    <cellStyle name="40% - 强调文字颜色 1 3" xfId="22"/>
    <cellStyle name="40% - 强调文字颜色 1 4" xfId="20"/>
    <cellStyle name="40% - 强调文字颜色 2 2" xfId="24"/>
    <cellStyle name="40% - 强调文字颜色 2 3" xfId="25"/>
    <cellStyle name="40% - 强调文字颜色 2 4" xfId="23"/>
    <cellStyle name="40% - 强调文字颜色 3 2" xfId="27"/>
    <cellStyle name="40% - 强调文字颜色 3 3" xfId="28"/>
    <cellStyle name="40% - 强调文字颜色 3 4" xfId="26"/>
    <cellStyle name="40% - 强调文字颜色 4 2" xfId="30"/>
    <cellStyle name="40% - 强调文字颜色 4 3" xfId="31"/>
    <cellStyle name="40% - 强调文字颜色 4 4" xfId="29"/>
    <cellStyle name="40% - 强调文字颜色 5 2" xfId="33"/>
    <cellStyle name="40% - 强调文字颜色 5 3" xfId="34"/>
    <cellStyle name="40% - 强调文字颜色 5 4" xfId="32"/>
    <cellStyle name="40% - 强调文字颜色 6 2" xfId="36"/>
    <cellStyle name="40% - 强调文字颜色 6 3" xfId="37"/>
    <cellStyle name="40% - 强调文字颜色 6 4" xfId="35"/>
    <cellStyle name="60% - 强调文字颜色 1 2" xfId="39"/>
    <cellStyle name="60% - 强调文字颜色 1 3" xfId="40"/>
    <cellStyle name="60% - 强调文字颜色 1 4" xfId="38"/>
    <cellStyle name="60% - 强调文字颜色 2 2" xfId="42"/>
    <cellStyle name="60% - 强调文字颜色 2 3" xfId="43"/>
    <cellStyle name="60% - 强调文字颜色 2 4" xfId="41"/>
    <cellStyle name="60% - 强调文字颜色 3 2" xfId="45"/>
    <cellStyle name="60% - 强调文字颜色 3 3" xfId="46"/>
    <cellStyle name="60% - 强调文字颜色 3 4" xfId="44"/>
    <cellStyle name="60% - 强调文字颜色 4 2" xfId="48"/>
    <cellStyle name="60% - 强调文字颜色 4 3" xfId="49"/>
    <cellStyle name="60% - 强调文字颜色 4 4" xfId="47"/>
    <cellStyle name="60% - 强调文字颜色 5 2" xfId="51"/>
    <cellStyle name="60% - 强调文字颜色 5 3" xfId="52"/>
    <cellStyle name="60% - 强调文字颜色 5 4" xfId="50"/>
    <cellStyle name="60% - 强调文字颜色 6 2" xfId="54"/>
    <cellStyle name="60% - 强调文字颜色 6 3" xfId="55"/>
    <cellStyle name="60% - 强调文字颜色 6 4" xfId="53"/>
    <cellStyle name="标题 1 2" xfId="58"/>
    <cellStyle name="标题 1 3" xfId="59"/>
    <cellStyle name="标题 1 4" xfId="57"/>
    <cellStyle name="标题 10" xfId="56"/>
    <cellStyle name="标题 2 2" xfId="61"/>
    <cellStyle name="标题 2 3" xfId="62"/>
    <cellStyle name="标题 2 4" xfId="60"/>
    <cellStyle name="标题 3 2" xfId="64"/>
    <cellStyle name="标题 3 3" xfId="65"/>
    <cellStyle name="标题 3 4" xfId="63"/>
    <cellStyle name="标题 4 2" xfId="67"/>
    <cellStyle name="标题 4 3" xfId="68"/>
    <cellStyle name="标题 4 4" xfId="66"/>
    <cellStyle name="标题 5" xfId="69"/>
    <cellStyle name="标题 5 2" xfId="70"/>
    <cellStyle name="标题 5 2 2" xfId="71"/>
    <cellStyle name="标题 5 2 2 2" xfId="72"/>
    <cellStyle name="标题 5 2 3" xfId="73"/>
    <cellStyle name="标题 5 2 3 2" xfId="74"/>
    <cellStyle name="标题 5 3" xfId="75"/>
    <cellStyle name="标题 5 3 2" xfId="76"/>
    <cellStyle name="标题 5 4" xfId="77"/>
    <cellStyle name="标题 5 4 2" xfId="78"/>
    <cellStyle name="标题 6" xfId="79"/>
    <cellStyle name="标题 6 2" xfId="80"/>
    <cellStyle name="标题 6 2 2" xfId="81"/>
    <cellStyle name="标题 6 2 2 2" xfId="82"/>
    <cellStyle name="标题 6 2 3" xfId="83"/>
    <cellStyle name="标题 6 2 3 2" xfId="84"/>
    <cellStyle name="标题 6 3" xfId="85"/>
    <cellStyle name="标题 6 3 2" xfId="86"/>
    <cellStyle name="标题 6 4" xfId="87"/>
    <cellStyle name="标题 6 4 2" xfId="88"/>
    <cellStyle name="标题 7" xfId="89"/>
    <cellStyle name="标题 7 2" xfId="90"/>
    <cellStyle name="标题 7 2 2" xfId="91"/>
    <cellStyle name="标题 7 3" xfId="92"/>
    <cellStyle name="标题 7 3 2" xfId="93"/>
    <cellStyle name="标题 8" xfId="94"/>
    <cellStyle name="标题 8 2" xfId="95"/>
    <cellStyle name="标题 9" xfId="96"/>
    <cellStyle name="标题 9 2" xfId="97"/>
    <cellStyle name="差 2" xfId="99"/>
    <cellStyle name="差 3" xfId="100"/>
    <cellStyle name="差 4" xfId="98"/>
    <cellStyle name="常规" xfId="0" builtinId="0"/>
    <cellStyle name="常规 10" xfId="101"/>
    <cellStyle name="常规 10 2" xfId="102"/>
    <cellStyle name="常规 10 2 2" xfId="103"/>
    <cellStyle name="常规 11" xfId="1"/>
    <cellStyle name="常规 2" xfId="104"/>
    <cellStyle name="常规 2 2" xfId="105"/>
    <cellStyle name="常规 2 2 2" xfId="106"/>
    <cellStyle name="常规 2 2 2 2" xfId="107"/>
    <cellStyle name="常规 2 2 3" xfId="108"/>
    <cellStyle name="常规 2 2 3 2" xfId="109"/>
    <cellStyle name="常规 2 3" xfId="110"/>
    <cellStyle name="常规 2 3 2" xfId="111"/>
    <cellStyle name="常规 2 3 2 2" xfId="112"/>
    <cellStyle name="常规 2 3 3" xfId="113"/>
    <cellStyle name="常规 2 3 3 2" xfId="114"/>
    <cellStyle name="常规 2 4" xfId="115"/>
    <cellStyle name="常规 2 4 2" xfId="116"/>
    <cellStyle name="常规 2 5" xfId="117"/>
    <cellStyle name="常规 2 5 2" xfId="118"/>
    <cellStyle name="常规 3" xfId="119"/>
    <cellStyle name="常规 3 2" xfId="120"/>
    <cellStyle name="常规 3 2 2" xfId="121"/>
    <cellStyle name="常规 3 2 2 2" xfId="122"/>
    <cellStyle name="常规 3 2 2 2 2" xfId="123"/>
    <cellStyle name="常规 3 2 2 3" xfId="124"/>
    <cellStyle name="常规 3 2 2 3 2" xfId="125"/>
    <cellStyle name="常规 3 2 3" xfId="126"/>
    <cellStyle name="常规 3 2 3 2" xfId="127"/>
    <cellStyle name="常规 3 2 3 2 2" xfId="128"/>
    <cellStyle name="常规 3 2 3 3" xfId="129"/>
    <cellStyle name="常规 3 2 3 3 2" xfId="130"/>
    <cellStyle name="常规 3 2 4" xfId="131"/>
    <cellStyle name="常规 3 2 4 2" xfId="132"/>
    <cellStyle name="常规 3 2 5" xfId="133"/>
    <cellStyle name="常规 3 2 5 2" xfId="134"/>
    <cellStyle name="常规 3 3" xfId="135"/>
    <cellStyle name="常规 3 3 2" xfId="136"/>
    <cellStyle name="常规 3 3 2 2" xfId="137"/>
    <cellStyle name="常规 3 3 3" xfId="138"/>
    <cellStyle name="常规 3 3 3 2" xfId="139"/>
    <cellStyle name="常规 3 4" xfId="140"/>
    <cellStyle name="常规 3 4 2" xfId="141"/>
    <cellStyle name="常规 3 4 2 2" xfId="142"/>
    <cellStyle name="常规 3 4 3" xfId="143"/>
    <cellStyle name="常规 3 4 3 2" xfId="144"/>
    <cellStyle name="常规 3 5" xfId="145"/>
    <cellStyle name="常规 3 5 2" xfId="146"/>
    <cellStyle name="常规 3 6" xfId="147"/>
    <cellStyle name="常规 3 6 2" xfId="148"/>
    <cellStyle name="常规 4" xfId="149"/>
    <cellStyle name="常规 4 2" xfId="150"/>
    <cellStyle name="常规 4 2 2" xfId="151"/>
    <cellStyle name="常规 4 2 2 2" xfId="152"/>
    <cellStyle name="常规 4 2 3" xfId="153"/>
    <cellStyle name="常规 4 2 3 2" xfId="154"/>
    <cellStyle name="常规 4 3" xfId="155"/>
    <cellStyle name="常规 4 3 2" xfId="156"/>
    <cellStyle name="常规 4 3 2 2" xfId="157"/>
    <cellStyle name="常规 4 3 3" xfId="158"/>
    <cellStyle name="常规 4 3 3 2" xfId="159"/>
    <cellStyle name="常规 4 4" xfId="160"/>
    <cellStyle name="常规 4 4 2" xfId="161"/>
    <cellStyle name="常规 4 5" xfId="162"/>
    <cellStyle name="常规 4 5 2" xfId="163"/>
    <cellStyle name="常规 5" xfId="164"/>
    <cellStyle name="常规 5 2" xfId="165"/>
    <cellStyle name="常规 5 2 2" xfId="166"/>
    <cellStyle name="常规 5 2 2 2" xfId="167"/>
    <cellStyle name="常规 5 2 3" xfId="168"/>
    <cellStyle name="常规 5 2 3 2" xfId="169"/>
    <cellStyle name="常规 5 3" xfId="170"/>
    <cellStyle name="常规 5 3 2" xfId="171"/>
    <cellStyle name="常规 5 3 2 2" xfId="172"/>
    <cellStyle name="常规 5 3 3" xfId="173"/>
    <cellStyle name="常规 5 3 3 2" xfId="174"/>
    <cellStyle name="常规 5 4" xfId="175"/>
    <cellStyle name="常规 5 4 2" xfId="176"/>
    <cellStyle name="常规 5 5" xfId="177"/>
    <cellStyle name="常规 5 5 2" xfId="178"/>
    <cellStyle name="常规 6" xfId="179"/>
    <cellStyle name="常规 7" xfId="180"/>
    <cellStyle name="常规 8" xfId="181"/>
    <cellStyle name="常规 8 2" xfId="182"/>
    <cellStyle name="常规 8 2 2" xfId="183"/>
    <cellStyle name="常规 8 2 2 2" xfId="184"/>
    <cellStyle name="常规 8 2 3" xfId="185"/>
    <cellStyle name="常规 8 2 3 2" xfId="186"/>
    <cellStyle name="常规 8 3" xfId="187"/>
    <cellStyle name="常规 8 3 2" xfId="188"/>
    <cellStyle name="常规 8 3 2 2" xfId="189"/>
    <cellStyle name="常规 8 3 3" xfId="190"/>
    <cellStyle name="常规 8 3 3 2" xfId="191"/>
    <cellStyle name="常规 8 4" xfId="192"/>
    <cellStyle name="常规 8 4 2" xfId="193"/>
    <cellStyle name="常规 8 5" xfId="194"/>
    <cellStyle name="常规 8 5 2" xfId="195"/>
    <cellStyle name="常规 9" xfId="196"/>
    <cellStyle name="常规 9 2" xfId="197"/>
    <cellStyle name="常规 9 2 2" xfId="198"/>
    <cellStyle name="常规 9 2 2 2" xfId="199"/>
    <cellStyle name="常规 9 2 2 2 2" xfId="200"/>
    <cellStyle name="常规 9 2 2 3" xfId="201"/>
    <cellStyle name="常规 9 2 2 3 2" xfId="202"/>
    <cellStyle name="常规 9 2 3" xfId="203"/>
    <cellStyle name="常规 9 2 3 2" xfId="204"/>
    <cellStyle name="常规 9 2 3 2 2" xfId="205"/>
    <cellStyle name="常规 9 2 3 3" xfId="206"/>
    <cellStyle name="常规 9 2 3 3 2" xfId="207"/>
    <cellStyle name="常规 9 2 4" xfId="208"/>
    <cellStyle name="常规 9 2 4 2" xfId="209"/>
    <cellStyle name="常规 9 2 5" xfId="210"/>
    <cellStyle name="常规 9 2 5 2" xfId="211"/>
    <cellStyle name="常规 9 3" xfId="212"/>
    <cellStyle name="常规 9 3 2" xfId="213"/>
    <cellStyle name="常规 9 3 2 2" xfId="214"/>
    <cellStyle name="常规 9 3 3" xfId="215"/>
    <cellStyle name="常规 9 3 3 2" xfId="216"/>
    <cellStyle name="常规 9 4" xfId="217"/>
    <cellStyle name="常规 9 4 2" xfId="218"/>
    <cellStyle name="常规 9 4 2 2" xfId="219"/>
    <cellStyle name="常规 9 4 3" xfId="220"/>
    <cellStyle name="常规 9 4 3 2" xfId="221"/>
    <cellStyle name="常规 9 5" xfId="222"/>
    <cellStyle name="常规 9 5 2" xfId="223"/>
    <cellStyle name="常规 9 6" xfId="224"/>
    <cellStyle name="常规 9 6 2" xfId="225"/>
    <cellStyle name="常规 9_2011.12-2012.2月" xfId="226"/>
    <cellStyle name="好 2" xfId="228"/>
    <cellStyle name="好 3" xfId="229"/>
    <cellStyle name="好 4" xfId="227"/>
    <cellStyle name="汇总 2" xfId="231"/>
    <cellStyle name="汇总 3" xfId="232"/>
    <cellStyle name="汇总 4" xfId="230"/>
    <cellStyle name="计算 2" xfId="234"/>
    <cellStyle name="计算 3" xfId="235"/>
    <cellStyle name="计算 4" xfId="233"/>
    <cellStyle name="检查单元格 2" xfId="237"/>
    <cellStyle name="检查单元格 3" xfId="238"/>
    <cellStyle name="检查单元格 4" xfId="236"/>
    <cellStyle name="解释性文本 2" xfId="240"/>
    <cellStyle name="解释性文本 3" xfId="241"/>
    <cellStyle name="解释性文本 4" xfId="239"/>
    <cellStyle name="警告文本 2" xfId="243"/>
    <cellStyle name="警告文本 3" xfId="244"/>
    <cellStyle name="警告文本 4" xfId="242"/>
    <cellStyle name="链接单元格 2" xfId="246"/>
    <cellStyle name="链接单元格 3" xfId="247"/>
    <cellStyle name="链接单元格 4" xfId="245"/>
    <cellStyle name="强调文字颜色 1 2" xfId="249"/>
    <cellStyle name="强调文字颜色 1 3" xfId="250"/>
    <cellStyle name="强调文字颜色 1 4" xfId="248"/>
    <cellStyle name="强调文字颜色 2 2" xfId="252"/>
    <cellStyle name="强调文字颜色 2 3" xfId="253"/>
    <cellStyle name="强调文字颜色 2 4" xfId="251"/>
    <cellStyle name="强调文字颜色 3 2" xfId="255"/>
    <cellStyle name="强调文字颜色 3 3" xfId="256"/>
    <cellStyle name="强调文字颜色 3 4" xfId="254"/>
    <cellStyle name="强调文字颜色 4 2" xfId="258"/>
    <cellStyle name="强调文字颜色 4 3" xfId="259"/>
    <cellStyle name="强调文字颜色 4 4" xfId="257"/>
    <cellStyle name="强调文字颜色 5 2" xfId="261"/>
    <cellStyle name="强调文字颜色 5 3" xfId="262"/>
    <cellStyle name="强调文字颜色 5 4" xfId="260"/>
    <cellStyle name="强调文字颜色 6 2" xfId="264"/>
    <cellStyle name="强调文字颜色 6 3" xfId="265"/>
    <cellStyle name="强调文字颜色 6 4" xfId="263"/>
    <cellStyle name="适中 2" xfId="267"/>
    <cellStyle name="适中 3" xfId="268"/>
    <cellStyle name="适中 4" xfId="266"/>
    <cellStyle name="输出 2" xfId="270"/>
    <cellStyle name="输出 3" xfId="271"/>
    <cellStyle name="输出 4" xfId="269"/>
    <cellStyle name="输入 2" xfId="273"/>
    <cellStyle name="输入 3" xfId="274"/>
    <cellStyle name="输入 4" xfId="272"/>
    <cellStyle name="注释 2" xfId="276"/>
    <cellStyle name="注释 3" xfId="277"/>
    <cellStyle name="注释 4" xfId="275"/>
  </cellStyles>
  <dxfs count="0"/>
  <tableStyles count="0" defaultTableStyle="TableStyleMedium9" defaultPivotStyle="PivotStyleLight16"/>
  <colors>
    <mruColors>
      <color rgb="FFE896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9"/>
  <sheetViews>
    <sheetView workbookViewId="0">
      <pane ySplit="1" topLeftCell="A2" activePane="bottomLeft" state="frozen"/>
      <selection pane="bottomLeft" activeCell="C10" sqref="C10"/>
    </sheetView>
  </sheetViews>
  <sheetFormatPr defaultRowHeight="13.5" x14ac:dyDescent="0.15"/>
  <cols>
    <col min="1" max="1" width="10.375" style="52" customWidth="1"/>
    <col min="2" max="2" width="10.5" style="42" customWidth="1"/>
    <col min="3" max="3" width="10.25" style="1" customWidth="1"/>
    <col min="4" max="4" width="17.625" style="1" customWidth="1"/>
    <col min="5" max="6" width="9.25" style="4" customWidth="1"/>
    <col min="7" max="7" width="9.5" style="42" customWidth="1"/>
    <col min="8" max="8" width="6.375" style="4" customWidth="1"/>
    <col min="9" max="9" width="8.875" style="3" customWidth="1"/>
  </cols>
  <sheetData>
    <row r="1" spans="1:9" x14ac:dyDescent="0.15">
      <c r="A1" s="47" t="s">
        <v>2</v>
      </c>
      <c r="B1" s="35" t="s">
        <v>0</v>
      </c>
      <c r="C1" s="18" t="s">
        <v>1</v>
      </c>
      <c r="D1" s="18" t="s">
        <v>3</v>
      </c>
      <c r="E1" s="18" t="s">
        <v>4</v>
      </c>
      <c r="F1" s="18" t="s">
        <v>4</v>
      </c>
      <c r="G1" s="34" t="s">
        <v>5</v>
      </c>
      <c r="H1" s="21" t="s">
        <v>6</v>
      </c>
      <c r="I1" s="2" t="s">
        <v>7</v>
      </c>
    </row>
    <row r="2" spans="1:9" x14ac:dyDescent="0.15">
      <c r="A2" s="37" t="s">
        <v>36</v>
      </c>
      <c r="B2" s="43" t="s">
        <v>148</v>
      </c>
      <c r="C2" s="10" t="s">
        <v>149</v>
      </c>
      <c r="D2" s="6" t="s">
        <v>119</v>
      </c>
      <c r="E2" s="12">
        <v>140224</v>
      </c>
      <c r="F2" s="12">
        <v>157637</v>
      </c>
      <c r="G2" s="60">
        <f>F2-E2</f>
        <v>17413</v>
      </c>
      <c r="H2" s="54">
        <v>0.03</v>
      </c>
      <c r="I2" s="19">
        <f>G2*H2</f>
        <v>522.39</v>
      </c>
    </row>
    <row r="3" spans="1:9" s="5" customFormat="1" x14ac:dyDescent="0.15">
      <c r="A3" s="39" t="s">
        <v>116</v>
      </c>
      <c r="B3" s="60" t="s">
        <v>126</v>
      </c>
      <c r="C3" s="56" t="s">
        <v>106</v>
      </c>
      <c r="D3" s="57" t="s">
        <v>117</v>
      </c>
      <c r="E3" s="54">
        <v>1458583</v>
      </c>
      <c r="F3" s="54">
        <v>1576361</v>
      </c>
      <c r="G3" s="60">
        <f>F3-E3</f>
        <v>117778</v>
      </c>
      <c r="H3" s="54">
        <v>0.03</v>
      </c>
      <c r="I3" s="19">
        <f>G3*H3</f>
        <v>3533.3399999999997</v>
      </c>
    </row>
    <row r="4" spans="1:9" x14ac:dyDescent="0.15">
      <c r="A4" s="39" t="s">
        <v>198</v>
      </c>
      <c r="B4" s="43" t="s">
        <v>179</v>
      </c>
      <c r="C4" s="11" t="s">
        <v>180</v>
      </c>
      <c r="D4" s="10" t="s">
        <v>118</v>
      </c>
      <c r="E4" s="12">
        <v>111279</v>
      </c>
      <c r="F4" s="12">
        <v>122943</v>
      </c>
      <c r="G4" s="35">
        <f>F4-E4</f>
        <v>11664</v>
      </c>
      <c r="H4" s="20">
        <v>0.03</v>
      </c>
      <c r="I4" s="19">
        <f>G4*H4</f>
        <v>349.91999999999996</v>
      </c>
    </row>
    <row r="5" spans="1:9" x14ac:dyDescent="0.15">
      <c r="A5" s="43" t="s">
        <v>32</v>
      </c>
      <c r="B5" s="36" t="s">
        <v>11</v>
      </c>
      <c r="C5" s="11" t="s">
        <v>165</v>
      </c>
      <c r="D5" s="10" t="s">
        <v>100</v>
      </c>
      <c r="E5" s="16">
        <v>501257</v>
      </c>
      <c r="F5" s="16">
        <v>504106</v>
      </c>
      <c r="G5" s="35">
        <f>F5-E5</f>
        <v>2849</v>
      </c>
      <c r="H5" s="20">
        <v>0.03</v>
      </c>
      <c r="I5" s="19">
        <f>G5*H5</f>
        <v>85.47</v>
      </c>
    </row>
    <row r="6" spans="1:9" s="7" customFormat="1" x14ac:dyDescent="0.15">
      <c r="A6" s="37" t="s">
        <v>74</v>
      </c>
      <c r="B6" s="35" t="s">
        <v>11</v>
      </c>
      <c r="C6" s="32" t="s">
        <v>73</v>
      </c>
      <c r="D6" s="6" t="s">
        <v>91</v>
      </c>
      <c r="E6" s="33">
        <v>394595</v>
      </c>
      <c r="F6" s="26">
        <v>396177</v>
      </c>
      <c r="G6" s="35">
        <f>F6-E6</f>
        <v>1582</v>
      </c>
      <c r="H6" s="26">
        <v>0.03</v>
      </c>
      <c r="I6" s="19">
        <f>G6*H6</f>
        <v>47.46</v>
      </c>
    </row>
    <row r="7" spans="1:9" s="7" customFormat="1" x14ac:dyDescent="0.15">
      <c r="A7" s="39" t="s">
        <v>103</v>
      </c>
      <c r="B7" s="60" t="s">
        <v>125</v>
      </c>
      <c r="C7" s="57" t="s">
        <v>102</v>
      </c>
      <c r="D7" s="6" t="s">
        <v>104</v>
      </c>
      <c r="E7" s="54">
        <v>1613169</v>
      </c>
      <c r="F7" s="54">
        <v>1703671</v>
      </c>
      <c r="G7" s="60">
        <f>F7-E7</f>
        <v>90502</v>
      </c>
      <c r="H7" s="54">
        <v>0.03</v>
      </c>
      <c r="I7" s="19">
        <f>G7*H7</f>
        <v>2715.06</v>
      </c>
    </row>
    <row r="8" spans="1:9" x14ac:dyDescent="0.15">
      <c r="A8" s="37" t="s">
        <v>146</v>
      </c>
      <c r="B8" s="36" t="s">
        <v>81</v>
      </c>
      <c r="C8" s="57" t="s">
        <v>156</v>
      </c>
      <c r="D8" s="10" t="s">
        <v>157</v>
      </c>
      <c r="E8" s="54">
        <v>95616</v>
      </c>
      <c r="F8" s="54">
        <v>95926</v>
      </c>
      <c r="G8" s="60">
        <f>F8-E8</f>
        <v>310</v>
      </c>
      <c r="H8" s="54">
        <v>0.03</v>
      </c>
      <c r="I8" s="19">
        <f>G8*H8</f>
        <v>9.2999999999999989</v>
      </c>
    </row>
    <row r="9" spans="1:9" x14ac:dyDescent="0.15">
      <c r="A9" s="37" t="s">
        <v>70</v>
      </c>
      <c r="B9" s="44" t="s">
        <v>123</v>
      </c>
      <c r="C9" s="6" t="s">
        <v>69</v>
      </c>
      <c r="D9" s="10" t="s">
        <v>130</v>
      </c>
      <c r="E9" s="9">
        <v>461629</v>
      </c>
      <c r="F9" s="9">
        <v>486364</v>
      </c>
      <c r="G9" s="36">
        <f>F9-E9</f>
        <v>24735</v>
      </c>
      <c r="H9" s="9">
        <v>0.03</v>
      </c>
      <c r="I9" s="17">
        <f>G9*H9</f>
        <v>742.05</v>
      </c>
    </row>
    <row r="10" spans="1:9" s="7" customFormat="1" x14ac:dyDescent="0.15">
      <c r="A10" s="43" t="s">
        <v>71</v>
      </c>
      <c r="B10" s="44" t="s">
        <v>127</v>
      </c>
      <c r="C10" s="6" t="s">
        <v>87</v>
      </c>
      <c r="D10" s="10" t="s">
        <v>130</v>
      </c>
      <c r="E10" s="8">
        <v>706985</v>
      </c>
      <c r="F10" s="8">
        <v>709948</v>
      </c>
      <c r="G10" s="60">
        <f>F10-E10</f>
        <v>2963</v>
      </c>
      <c r="H10" s="54">
        <v>0.03</v>
      </c>
      <c r="I10" s="19">
        <f>G10*H10</f>
        <v>88.89</v>
      </c>
    </row>
    <row r="11" spans="1:9" x14ac:dyDescent="0.15">
      <c r="A11" s="37" t="s">
        <v>93</v>
      </c>
      <c r="B11" s="44" t="s">
        <v>124</v>
      </c>
      <c r="C11" s="6" t="s">
        <v>92</v>
      </c>
      <c r="D11" s="6" t="s">
        <v>94</v>
      </c>
      <c r="E11" s="9">
        <v>554021</v>
      </c>
      <c r="F11" s="9">
        <v>570038</v>
      </c>
      <c r="G11" s="36">
        <f>F11-E11</f>
        <v>16017</v>
      </c>
      <c r="H11" s="9">
        <v>0.03</v>
      </c>
      <c r="I11" s="17">
        <f>G11*H11</f>
        <v>480.51</v>
      </c>
    </row>
    <row r="12" spans="1:9" x14ac:dyDescent="0.15">
      <c r="A12" s="37" t="s">
        <v>93</v>
      </c>
      <c r="B12" s="43" t="s">
        <v>190</v>
      </c>
      <c r="C12" s="6" t="s">
        <v>191</v>
      </c>
      <c r="D12" s="10"/>
      <c r="E12" s="8">
        <v>55211</v>
      </c>
      <c r="F12" s="8">
        <v>58750</v>
      </c>
      <c r="G12" s="60">
        <f>F12-E12</f>
        <v>3539</v>
      </c>
      <c r="H12" s="54">
        <v>0.03</v>
      </c>
      <c r="I12" s="19">
        <f>G12*H12</f>
        <v>106.17</v>
      </c>
    </row>
    <row r="13" spans="1:9" x14ac:dyDescent="0.15">
      <c r="A13" s="37" t="s">
        <v>75</v>
      </c>
      <c r="B13" s="44" t="s">
        <v>129</v>
      </c>
      <c r="C13" s="57" t="s">
        <v>131</v>
      </c>
      <c r="D13" s="6" t="s">
        <v>72</v>
      </c>
      <c r="E13" s="54">
        <v>673843</v>
      </c>
      <c r="F13" s="54">
        <v>691846</v>
      </c>
      <c r="G13" s="60">
        <f>F13-E13</f>
        <v>18003</v>
      </c>
      <c r="H13" s="20">
        <v>0.03</v>
      </c>
      <c r="I13" s="19">
        <f>G13*H13</f>
        <v>540.09</v>
      </c>
    </row>
    <row r="14" spans="1:9" x14ac:dyDescent="0.15">
      <c r="A14" s="37" t="s">
        <v>200</v>
      </c>
      <c r="B14" s="36" t="s">
        <v>81</v>
      </c>
      <c r="C14" s="6" t="s">
        <v>90</v>
      </c>
      <c r="D14" s="6" t="s">
        <v>68</v>
      </c>
      <c r="E14" s="9">
        <v>219720</v>
      </c>
      <c r="F14" s="9">
        <v>223654</v>
      </c>
      <c r="G14" s="36">
        <f>F14-E14</f>
        <v>3934</v>
      </c>
      <c r="H14" s="9">
        <v>0.03</v>
      </c>
      <c r="I14" s="17">
        <f>G14*H14</f>
        <v>118.02</v>
      </c>
    </row>
    <row r="15" spans="1:9" x14ac:dyDescent="0.15">
      <c r="A15" s="39" t="s">
        <v>38</v>
      </c>
      <c r="B15" s="36" t="s">
        <v>11</v>
      </c>
      <c r="C15" s="57" t="s">
        <v>37</v>
      </c>
      <c r="D15" s="57" t="s">
        <v>39</v>
      </c>
      <c r="E15" s="54">
        <v>528606</v>
      </c>
      <c r="F15" s="54">
        <v>529150</v>
      </c>
      <c r="G15" s="60">
        <f>F15-E15</f>
        <v>544</v>
      </c>
      <c r="H15" s="20">
        <v>0.03</v>
      </c>
      <c r="I15" s="19">
        <f>G15*H15</f>
        <v>16.32</v>
      </c>
    </row>
    <row r="16" spans="1:9" x14ac:dyDescent="0.15">
      <c r="A16" s="39" t="s">
        <v>31</v>
      </c>
      <c r="B16" s="39">
        <v>3005</v>
      </c>
      <c r="C16" s="11" t="s">
        <v>30</v>
      </c>
      <c r="D16" s="10" t="s">
        <v>10</v>
      </c>
      <c r="E16" s="8">
        <v>217766</v>
      </c>
      <c r="F16" s="8">
        <v>219585</v>
      </c>
      <c r="G16" s="37">
        <f>F16-E16</f>
        <v>1819</v>
      </c>
      <c r="H16" s="54">
        <v>0.03</v>
      </c>
      <c r="I16" s="19">
        <f>G16*H16</f>
        <v>54.57</v>
      </c>
    </row>
    <row r="17" spans="1:9" x14ac:dyDescent="0.15">
      <c r="A17" s="39" t="s">
        <v>13</v>
      </c>
      <c r="B17" s="35" t="s">
        <v>193</v>
      </c>
      <c r="C17" s="18"/>
      <c r="D17" s="57" t="s">
        <v>10</v>
      </c>
      <c r="E17" s="54">
        <v>98891</v>
      </c>
      <c r="F17" s="54">
        <v>100115</v>
      </c>
      <c r="G17" s="60">
        <f>F17-E17</f>
        <v>1224</v>
      </c>
      <c r="H17" s="20">
        <v>0.4</v>
      </c>
      <c r="I17" s="19">
        <f>G17*H17</f>
        <v>489.6</v>
      </c>
    </row>
    <row r="18" spans="1:9" x14ac:dyDescent="0.15">
      <c r="A18" s="43" t="s">
        <v>9</v>
      </c>
      <c r="B18" s="36" t="s">
        <v>8</v>
      </c>
      <c r="C18" s="14" t="s">
        <v>169</v>
      </c>
      <c r="D18" s="6" t="s">
        <v>10</v>
      </c>
      <c r="E18" s="9">
        <v>223279</v>
      </c>
      <c r="F18" s="9">
        <v>225187</v>
      </c>
      <c r="G18" s="60">
        <f>F18-E18</f>
        <v>1908</v>
      </c>
      <c r="H18" s="20">
        <v>0.03</v>
      </c>
      <c r="I18" s="19">
        <f>G18*H18</f>
        <v>57.239999999999995</v>
      </c>
    </row>
    <row r="19" spans="1:9" x14ac:dyDescent="0.15">
      <c r="A19" s="37" t="s">
        <v>197</v>
      </c>
      <c r="B19" s="36" t="s">
        <v>28</v>
      </c>
      <c r="C19" s="6" t="s">
        <v>54</v>
      </c>
      <c r="D19" s="10" t="s">
        <v>96</v>
      </c>
      <c r="E19" s="9">
        <v>169958</v>
      </c>
      <c r="F19" s="9">
        <v>170444</v>
      </c>
      <c r="G19" s="36">
        <f>F19-E19</f>
        <v>486</v>
      </c>
      <c r="H19" s="20">
        <v>0.03</v>
      </c>
      <c r="I19" s="19">
        <f>G19*H19</f>
        <v>14.58</v>
      </c>
    </row>
    <row r="20" spans="1:9" x14ac:dyDescent="0.15">
      <c r="A20" s="39" t="s">
        <v>46</v>
      </c>
      <c r="B20" s="36" t="s">
        <v>11</v>
      </c>
      <c r="C20" s="57" t="s">
        <v>171</v>
      </c>
      <c r="D20" s="57" t="s">
        <v>47</v>
      </c>
      <c r="E20" s="54">
        <v>161598</v>
      </c>
      <c r="F20" s="54">
        <v>165485</v>
      </c>
      <c r="G20" s="60">
        <f>F20-E20</f>
        <v>3887</v>
      </c>
      <c r="H20" s="54">
        <v>0.03</v>
      </c>
      <c r="I20" s="19">
        <f>G20*H20</f>
        <v>116.61</v>
      </c>
    </row>
    <row r="21" spans="1:9" s="5" customFormat="1" x14ac:dyDescent="0.15">
      <c r="A21" s="37" t="s">
        <v>44</v>
      </c>
      <c r="B21" s="36" t="s">
        <v>187</v>
      </c>
      <c r="C21" s="57" t="s">
        <v>186</v>
      </c>
      <c r="D21" s="6" t="s">
        <v>45</v>
      </c>
      <c r="E21" s="12">
        <v>4071600</v>
      </c>
      <c r="F21" s="12">
        <v>4099464</v>
      </c>
      <c r="G21" s="60">
        <f>F21-E21</f>
        <v>27864</v>
      </c>
      <c r="H21" s="54">
        <v>0.03</v>
      </c>
      <c r="I21" s="19">
        <f>G21*H21</f>
        <v>835.92</v>
      </c>
    </row>
    <row r="22" spans="1:9" x14ac:dyDescent="0.15">
      <c r="A22" s="37" t="s">
        <v>65</v>
      </c>
      <c r="B22" s="60" t="s">
        <v>185</v>
      </c>
      <c r="C22" s="57"/>
      <c r="D22" s="6" t="s">
        <v>66</v>
      </c>
      <c r="E22" s="54">
        <v>152659</v>
      </c>
      <c r="F22" s="54">
        <v>152842</v>
      </c>
      <c r="G22" s="60">
        <f>F22-E22</f>
        <v>183</v>
      </c>
      <c r="H22" s="54">
        <v>0.03</v>
      </c>
      <c r="I22" s="19">
        <f>G22*H22</f>
        <v>5.49</v>
      </c>
    </row>
    <row r="23" spans="1:9" x14ac:dyDescent="0.15">
      <c r="A23" s="39" t="s">
        <v>49</v>
      </c>
      <c r="B23" s="60" t="s">
        <v>11</v>
      </c>
      <c r="C23" s="57" t="s">
        <v>48</v>
      </c>
      <c r="D23" s="57" t="s">
        <v>50</v>
      </c>
      <c r="E23" s="54">
        <v>507829</v>
      </c>
      <c r="F23" s="54">
        <v>508905</v>
      </c>
      <c r="G23" s="60">
        <f>F23-E23</f>
        <v>1076</v>
      </c>
      <c r="H23" s="54">
        <v>0.03</v>
      </c>
      <c r="I23" s="19">
        <f>G23*H23</f>
        <v>32.28</v>
      </c>
    </row>
    <row r="24" spans="1:9" x14ac:dyDescent="0.15">
      <c r="A24" s="37" t="s">
        <v>89</v>
      </c>
      <c r="B24" s="60" t="s">
        <v>11</v>
      </c>
      <c r="C24" s="57" t="s">
        <v>67</v>
      </c>
      <c r="D24" s="6" t="s">
        <v>66</v>
      </c>
      <c r="E24" s="54">
        <v>383515</v>
      </c>
      <c r="F24" s="54">
        <v>383515</v>
      </c>
      <c r="G24" s="60">
        <f>F24-E24</f>
        <v>0</v>
      </c>
      <c r="H24" s="54">
        <v>0.03</v>
      </c>
      <c r="I24" s="19">
        <f>G24*H24</f>
        <v>0</v>
      </c>
    </row>
    <row r="25" spans="1:9" x14ac:dyDescent="0.15">
      <c r="A25" s="39" t="s">
        <v>164</v>
      </c>
      <c r="B25" s="43" t="s">
        <v>109</v>
      </c>
      <c r="C25" s="11" t="s">
        <v>105</v>
      </c>
      <c r="D25" s="11" t="s">
        <v>62</v>
      </c>
      <c r="E25" s="12">
        <v>147123</v>
      </c>
      <c r="F25" s="12">
        <v>158404</v>
      </c>
      <c r="G25" s="36">
        <f>F25-E25</f>
        <v>11281</v>
      </c>
      <c r="H25" s="22">
        <v>0.03</v>
      </c>
      <c r="I25" s="19">
        <f>G25*H25</f>
        <v>338.43</v>
      </c>
    </row>
    <row r="26" spans="1:9" ht="14.25" thickBot="1" x14ac:dyDescent="0.2">
      <c r="A26" s="48" t="s">
        <v>60</v>
      </c>
      <c r="B26" s="46" t="s">
        <v>122</v>
      </c>
      <c r="C26" s="28" t="s">
        <v>95</v>
      </c>
      <c r="D26" s="28" t="s">
        <v>61</v>
      </c>
      <c r="E26" s="74">
        <v>375700</v>
      </c>
      <c r="F26" s="74">
        <v>394372</v>
      </c>
      <c r="G26" s="40">
        <f>F26-E26</f>
        <v>18672</v>
      </c>
      <c r="H26" s="62">
        <v>0.03</v>
      </c>
      <c r="I26" s="63">
        <f>G26*H26</f>
        <v>560.16</v>
      </c>
    </row>
    <row r="27" spans="1:9" x14ac:dyDescent="0.15">
      <c r="A27" s="51" t="s">
        <v>63</v>
      </c>
      <c r="B27" s="67" t="s">
        <v>143</v>
      </c>
      <c r="C27" s="70" t="s">
        <v>144</v>
      </c>
      <c r="D27" s="70" t="s">
        <v>64</v>
      </c>
      <c r="E27" s="72">
        <v>795620</v>
      </c>
      <c r="F27" s="72">
        <v>804584</v>
      </c>
      <c r="G27" s="41">
        <f>F27-E27</f>
        <v>8964</v>
      </c>
      <c r="H27" s="75">
        <v>0.03</v>
      </c>
      <c r="I27" s="77">
        <f>G27*H27</f>
        <v>268.92</v>
      </c>
    </row>
    <row r="28" spans="1:9" s="7" customFormat="1" x14ac:dyDescent="0.15">
      <c r="A28" s="37" t="s">
        <v>76</v>
      </c>
      <c r="B28" s="43" t="s">
        <v>128</v>
      </c>
      <c r="C28" s="13" t="s">
        <v>111</v>
      </c>
      <c r="D28" s="6" t="s">
        <v>12</v>
      </c>
      <c r="E28" s="8">
        <v>223529</v>
      </c>
      <c r="F28" s="8">
        <v>225982</v>
      </c>
      <c r="G28" s="60">
        <f>F28-E28</f>
        <v>2453</v>
      </c>
      <c r="H28" s="54">
        <v>0.03</v>
      </c>
      <c r="I28" s="19">
        <f>G28*H28</f>
        <v>73.59</v>
      </c>
    </row>
    <row r="29" spans="1:9" x14ac:dyDescent="0.15">
      <c r="A29" s="37" t="s">
        <v>138</v>
      </c>
      <c r="B29" s="60" t="s">
        <v>137</v>
      </c>
      <c r="C29" s="57"/>
      <c r="D29" s="6" t="s">
        <v>10</v>
      </c>
      <c r="E29" s="54">
        <v>189166</v>
      </c>
      <c r="F29" s="54">
        <v>192979</v>
      </c>
      <c r="G29" s="60">
        <f>F29-E29</f>
        <v>3813</v>
      </c>
      <c r="H29" s="54">
        <v>0.03</v>
      </c>
      <c r="I29" s="19">
        <f>G29*H29</f>
        <v>114.39</v>
      </c>
    </row>
    <row r="30" spans="1:9" x14ac:dyDescent="0.15">
      <c r="A30" s="37" t="s">
        <v>29</v>
      </c>
      <c r="B30" s="43" t="s">
        <v>132</v>
      </c>
      <c r="C30" s="13" t="s">
        <v>133</v>
      </c>
      <c r="D30" s="10" t="s">
        <v>112</v>
      </c>
      <c r="E30" s="8">
        <v>129718</v>
      </c>
      <c r="F30" s="8">
        <v>132963</v>
      </c>
      <c r="G30" s="37">
        <f>F30-E30</f>
        <v>3245</v>
      </c>
      <c r="H30" s="54">
        <v>0.03</v>
      </c>
      <c r="I30" s="19">
        <f>G30*H30</f>
        <v>97.35</v>
      </c>
    </row>
    <row r="31" spans="1:9" s="7" customFormat="1" x14ac:dyDescent="0.15">
      <c r="A31" s="43" t="s">
        <v>56</v>
      </c>
      <c r="B31" s="36" t="s">
        <v>11</v>
      </c>
      <c r="C31" s="6" t="s">
        <v>55</v>
      </c>
      <c r="D31" s="10" t="s">
        <v>57</v>
      </c>
      <c r="E31" s="8">
        <v>208725</v>
      </c>
      <c r="F31" s="8">
        <v>209875</v>
      </c>
      <c r="G31" s="36">
        <f>F31-E31</f>
        <v>1150</v>
      </c>
      <c r="H31" s="9">
        <v>0.03</v>
      </c>
      <c r="I31" s="17">
        <f>G31*H31</f>
        <v>34.5</v>
      </c>
    </row>
    <row r="32" spans="1:9" s="7" customFormat="1" x14ac:dyDescent="0.15">
      <c r="A32" s="37" t="s">
        <v>158</v>
      </c>
      <c r="B32" s="36" t="s">
        <v>28</v>
      </c>
      <c r="C32" s="6" t="s">
        <v>150</v>
      </c>
      <c r="D32" s="10" t="s">
        <v>159</v>
      </c>
      <c r="E32" s="9">
        <v>157860</v>
      </c>
      <c r="F32" s="9">
        <v>158702</v>
      </c>
      <c r="G32" s="36">
        <f>F32-E32</f>
        <v>842</v>
      </c>
      <c r="H32" s="9">
        <v>0.03</v>
      </c>
      <c r="I32" s="17">
        <f>G32*H32</f>
        <v>25.259999999999998</v>
      </c>
    </row>
    <row r="33" spans="1:9" x14ac:dyDescent="0.15">
      <c r="A33" s="37" t="s">
        <v>199</v>
      </c>
      <c r="B33" s="43" t="s">
        <v>166</v>
      </c>
      <c r="C33" s="10" t="s">
        <v>192</v>
      </c>
      <c r="D33" s="6" t="s">
        <v>88</v>
      </c>
      <c r="E33" s="8">
        <v>223982</v>
      </c>
      <c r="F33" s="8">
        <v>268021</v>
      </c>
      <c r="G33" s="36">
        <f>F33-E33</f>
        <v>44039</v>
      </c>
      <c r="H33" s="54">
        <v>0.03</v>
      </c>
      <c r="I33" s="19">
        <f>G33*H33</f>
        <v>1321.1699999999998</v>
      </c>
    </row>
    <row r="34" spans="1:9" x14ac:dyDescent="0.15">
      <c r="A34" s="39" t="s">
        <v>83</v>
      </c>
      <c r="B34" s="60" t="s">
        <v>82</v>
      </c>
      <c r="C34" s="25" t="s">
        <v>78</v>
      </c>
      <c r="D34" s="57" t="s">
        <v>51</v>
      </c>
      <c r="E34" s="54">
        <v>318558</v>
      </c>
      <c r="F34" s="54">
        <v>320022</v>
      </c>
      <c r="G34" s="60">
        <f>F34-E34</f>
        <v>1464</v>
      </c>
      <c r="H34" s="54">
        <v>0.03</v>
      </c>
      <c r="I34" s="19">
        <f>G34*H34</f>
        <v>43.92</v>
      </c>
    </row>
    <row r="35" spans="1:9" s="7" customFormat="1" x14ac:dyDescent="0.15">
      <c r="A35" s="37" t="s">
        <v>85</v>
      </c>
      <c r="B35" s="44" t="s">
        <v>121</v>
      </c>
      <c r="C35" s="6" t="s">
        <v>84</v>
      </c>
      <c r="D35" s="6" t="s">
        <v>86</v>
      </c>
      <c r="E35" s="9">
        <v>447085</v>
      </c>
      <c r="F35" s="9">
        <v>484504</v>
      </c>
      <c r="G35" s="36">
        <f>F35-E35</f>
        <v>37419</v>
      </c>
      <c r="H35" s="9">
        <v>0.03</v>
      </c>
      <c r="I35" s="17">
        <f>G35*H35</f>
        <v>1122.57</v>
      </c>
    </row>
    <row r="36" spans="1:9" ht="14.25" thickBot="1" x14ac:dyDescent="0.2">
      <c r="A36" s="48" t="s">
        <v>136</v>
      </c>
      <c r="B36" s="45" t="s">
        <v>134</v>
      </c>
      <c r="C36" s="69" t="s">
        <v>135</v>
      </c>
      <c r="D36" s="27" t="s">
        <v>53</v>
      </c>
      <c r="E36" s="55">
        <v>424220</v>
      </c>
      <c r="F36" s="55">
        <v>468241</v>
      </c>
      <c r="G36" s="38">
        <f>F36-E36</f>
        <v>44021</v>
      </c>
      <c r="H36" s="55">
        <v>0.03</v>
      </c>
      <c r="I36" s="29">
        <f>G36*H36</f>
        <v>1320.6299999999999</v>
      </c>
    </row>
    <row r="37" spans="1:9" x14ac:dyDescent="0.15">
      <c r="A37" s="49" t="s">
        <v>43</v>
      </c>
      <c r="B37" s="41" t="s">
        <v>11</v>
      </c>
      <c r="C37" s="58" t="s">
        <v>42</v>
      </c>
      <c r="D37" s="58" t="s">
        <v>41</v>
      </c>
      <c r="E37" s="53">
        <v>367136</v>
      </c>
      <c r="F37" s="53">
        <v>372915</v>
      </c>
      <c r="G37" s="59">
        <f>F37-E37</f>
        <v>5779</v>
      </c>
      <c r="H37" s="53">
        <v>0.03</v>
      </c>
      <c r="I37" s="61">
        <f>G37*H37</f>
        <v>173.37</v>
      </c>
    </row>
    <row r="38" spans="1:9" s="7" customFormat="1" x14ac:dyDescent="0.15">
      <c r="A38" s="37" t="s">
        <v>40</v>
      </c>
      <c r="B38" s="37" t="s">
        <v>188</v>
      </c>
      <c r="C38" s="57" t="s">
        <v>170</v>
      </c>
      <c r="D38" s="6" t="s">
        <v>41</v>
      </c>
      <c r="E38" s="12">
        <v>876010</v>
      </c>
      <c r="F38" s="12">
        <v>993178</v>
      </c>
      <c r="G38" s="39">
        <f>F38-E38</f>
        <v>117168</v>
      </c>
      <c r="H38" s="12">
        <v>0.03</v>
      </c>
      <c r="I38" s="24">
        <f>G38*H38</f>
        <v>3515.04</v>
      </c>
    </row>
    <row r="39" spans="1:9" x14ac:dyDescent="0.15">
      <c r="A39" s="37" t="s">
        <v>161</v>
      </c>
      <c r="B39" s="44" t="s">
        <v>155</v>
      </c>
      <c r="C39" s="6" t="s">
        <v>154</v>
      </c>
      <c r="D39" s="11" t="s">
        <v>59</v>
      </c>
      <c r="E39" s="8">
        <v>707634</v>
      </c>
      <c r="F39" s="8">
        <v>729613</v>
      </c>
      <c r="G39" s="37">
        <f>F39-E39</f>
        <v>21979</v>
      </c>
      <c r="H39" s="9">
        <v>0.03</v>
      </c>
      <c r="I39" s="17">
        <f>G39*H39</f>
        <v>659.37</v>
      </c>
    </row>
    <row r="40" spans="1:9" x14ac:dyDescent="0.15">
      <c r="A40" s="37" t="s">
        <v>189</v>
      </c>
      <c r="B40" s="44" t="s">
        <v>147</v>
      </c>
      <c r="C40" s="6" t="s">
        <v>181</v>
      </c>
      <c r="D40" s="11" t="s">
        <v>160</v>
      </c>
      <c r="E40" s="8">
        <v>307478</v>
      </c>
      <c r="F40" s="8">
        <v>314379</v>
      </c>
      <c r="G40" s="36">
        <f>F40-E40</f>
        <v>6901</v>
      </c>
      <c r="H40" s="9">
        <v>0.03</v>
      </c>
      <c r="I40" s="17">
        <f>G40*H40</f>
        <v>207.03</v>
      </c>
    </row>
    <row r="41" spans="1:9" x14ac:dyDescent="0.15">
      <c r="A41" s="37" t="s">
        <v>52</v>
      </c>
      <c r="B41" s="44" t="s">
        <v>152</v>
      </c>
      <c r="C41" s="11" t="s">
        <v>113</v>
      </c>
      <c r="D41" s="11" t="s">
        <v>101</v>
      </c>
      <c r="E41" s="12">
        <v>91980</v>
      </c>
      <c r="F41" s="12">
        <v>99801</v>
      </c>
      <c r="G41" s="39">
        <f>F41-E41</f>
        <v>7821</v>
      </c>
      <c r="H41" s="12">
        <v>0.03</v>
      </c>
      <c r="I41" s="24">
        <f>G41*H41</f>
        <v>234.63</v>
      </c>
    </row>
    <row r="42" spans="1:9" s="5" customFormat="1" x14ac:dyDescent="0.15">
      <c r="A42" s="37" t="s">
        <v>176</v>
      </c>
      <c r="B42" s="43" t="s">
        <v>174</v>
      </c>
      <c r="C42" s="6" t="s">
        <v>175</v>
      </c>
      <c r="D42" s="10" t="s">
        <v>162</v>
      </c>
      <c r="E42" s="8">
        <v>286971</v>
      </c>
      <c r="F42" s="8">
        <v>293951</v>
      </c>
      <c r="G42" s="37">
        <f>F42-E42</f>
        <v>6980</v>
      </c>
      <c r="H42" s="9">
        <v>0.03</v>
      </c>
      <c r="I42" s="17">
        <f>G42*H42</f>
        <v>209.4</v>
      </c>
    </row>
    <row r="43" spans="1:9" x14ac:dyDescent="0.15">
      <c r="A43" s="37" t="s">
        <v>163</v>
      </c>
      <c r="B43" s="43">
        <v>2430</v>
      </c>
      <c r="C43" s="6" t="s">
        <v>139</v>
      </c>
      <c r="D43" s="10" t="s">
        <v>58</v>
      </c>
      <c r="E43" s="8">
        <v>650441</v>
      </c>
      <c r="F43" s="8">
        <v>650474</v>
      </c>
      <c r="G43" s="36">
        <f>F43-E43</f>
        <v>33</v>
      </c>
      <c r="H43" s="8">
        <v>0.03</v>
      </c>
      <c r="I43" s="76">
        <f>G43*H43</f>
        <v>0.99</v>
      </c>
    </row>
    <row r="44" spans="1:9" s="7" customFormat="1" x14ac:dyDescent="0.15">
      <c r="A44" s="37" t="s">
        <v>34</v>
      </c>
      <c r="B44" s="36" t="s">
        <v>11</v>
      </c>
      <c r="C44" s="6" t="s">
        <v>33</v>
      </c>
      <c r="D44" s="6" t="s">
        <v>35</v>
      </c>
      <c r="E44" s="54">
        <v>301055</v>
      </c>
      <c r="F44" s="54">
        <v>301516</v>
      </c>
      <c r="G44" s="60">
        <f>F44-E44</f>
        <v>461</v>
      </c>
      <c r="H44" s="54">
        <v>0.03</v>
      </c>
      <c r="I44" s="19">
        <f>G44*H44</f>
        <v>13.83</v>
      </c>
    </row>
    <row r="45" spans="1:9" x14ac:dyDescent="0.15">
      <c r="A45" s="37" t="s">
        <v>183</v>
      </c>
      <c r="B45" s="44" t="s">
        <v>108</v>
      </c>
      <c r="C45" s="14" t="s">
        <v>107</v>
      </c>
      <c r="D45" s="10" t="s">
        <v>112</v>
      </c>
      <c r="E45" s="9">
        <v>84886</v>
      </c>
      <c r="F45" s="9">
        <v>90271</v>
      </c>
      <c r="G45" s="37">
        <f>F45-E45</f>
        <v>5385</v>
      </c>
      <c r="H45" s="54">
        <v>0.03</v>
      </c>
      <c r="I45" s="19">
        <f>G45*H45</f>
        <v>161.54999999999998</v>
      </c>
    </row>
    <row r="46" spans="1:9" s="7" customFormat="1" x14ac:dyDescent="0.15">
      <c r="A46" s="37" t="s">
        <v>172</v>
      </c>
      <c r="B46" s="36" t="s">
        <v>28</v>
      </c>
      <c r="C46" s="10" t="s">
        <v>18</v>
      </c>
      <c r="D46" s="10" t="s">
        <v>96</v>
      </c>
      <c r="E46" s="8">
        <v>1376381</v>
      </c>
      <c r="F46" s="8">
        <v>1377541</v>
      </c>
      <c r="G46" s="36">
        <f>F46-E46</f>
        <v>1160</v>
      </c>
      <c r="H46" s="54">
        <v>0.03</v>
      </c>
      <c r="I46" s="19">
        <f>G46*H46</f>
        <v>34.799999999999997</v>
      </c>
    </row>
    <row r="47" spans="1:9" s="7" customFormat="1" x14ac:dyDescent="0.15">
      <c r="A47" s="43" t="s">
        <v>201</v>
      </c>
      <c r="B47" s="43" t="s">
        <v>178</v>
      </c>
      <c r="C47" s="6" t="s">
        <v>177</v>
      </c>
      <c r="D47" s="10" t="s">
        <v>96</v>
      </c>
      <c r="E47" s="9">
        <v>67872</v>
      </c>
      <c r="F47" s="9">
        <v>69556</v>
      </c>
      <c r="G47" s="36">
        <f>F47-E47</f>
        <v>1684</v>
      </c>
      <c r="H47" s="9">
        <v>0.03</v>
      </c>
      <c r="I47" s="17">
        <f>G47*H47</f>
        <v>50.519999999999996</v>
      </c>
    </row>
    <row r="48" spans="1:9" s="7" customFormat="1" x14ac:dyDescent="0.15">
      <c r="A48" s="39" t="s">
        <v>80</v>
      </c>
      <c r="B48" s="60" t="s">
        <v>27</v>
      </c>
      <c r="C48" s="57"/>
      <c r="D48" s="6" t="s">
        <v>98</v>
      </c>
      <c r="E48" s="9">
        <v>418182</v>
      </c>
      <c r="F48" s="9">
        <v>419553</v>
      </c>
      <c r="G48" s="36">
        <f>F48-E48</f>
        <v>1371</v>
      </c>
      <c r="H48" s="54">
        <v>0.4</v>
      </c>
      <c r="I48" s="19">
        <f>G48*H48</f>
        <v>548.4</v>
      </c>
    </row>
    <row r="49" spans="1:14" ht="14.25" thickBot="1" x14ac:dyDescent="0.2">
      <c r="A49" s="50" t="s">
        <v>20</v>
      </c>
      <c r="B49" s="50" t="s">
        <v>79</v>
      </c>
      <c r="C49" s="64" t="s">
        <v>19</v>
      </c>
      <c r="D49" s="27" t="s">
        <v>96</v>
      </c>
      <c r="E49" s="31">
        <v>7170</v>
      </c>
      <c r="F49" s="31">
        <v>7687</v>
      </c>
      <c r="G49" s="40">
        <f>F49-E49</f>
        <v>517</v>
      </c>
      <c r="H49" s="55">
        <v>0.4</v>
      </c>
      <c r="I49" s="29">
        <f>G49*H49</f>
        <v>206.8</v>
      </c>
    </row>
    <row r="50" spans="1:14" x14ac:dyDescent="0.15">
      <c r="A50" s="39" t="s">
        <v>182</v>
      </c>
      <c r="B50" s="60" t="s">
        <v>11</v>
      </c>
      <c r="C50" s="57" t="s">
        <v>26</v>
      </c>
      <c r="D50" s="6" t="s">
        <v>25</v>
      </c>
      <c r="E50" s="9">
        <v>610039</v>
      </c>
      <c r="F50" s="9">
        <v>610059</v>
      </c>
      <c r="G50" s="36">
        <f>F50-E50</f>
        <v>20</v>
      </c>
      <c r="H50" s="54">
        <v>0.03</v>
      </c>
      <c r="I50" s="19">
        <f>G50*H50</f>
        <v>0.6</v>
      </c>
    </row>
    <row r="51" spans="1:14" s="5" customFormat="1" x14ac:dyDescent="0.15">
      <c r="A51" s="37" t="s">
        <v>77</v>
      </c>
      <c r="B51" s="43" t="s">
        <v>120</v>
      </c>
      <c r="C51" s="23" t="s">
        <v>105</v>
      </c>
      <c r="D51" s="10" t="s">
        <v>97</v>
      </c>
      <c r="E51" s="8">
        <v>37306</v>
      </c>
      <c r="F51" s="8">
        <v>39762</v>
      </c>
      <c r="G51" s="36">
        <f>F51-E51</f>
        <v>2456</v>
      </c>
      <c r="H51" s="9">
        <v>0.03</v>
      </c>
      <c r="I51" s="19">
        <f>G51*H51</f>
        <v>73.679999999999993</v>
      </c>
    </row>
    <row r="52" spans="1:14" s="5" customFormat="1" x14ac:dyDescent="0.15">
      <c r="A52" s="39" t="s">
        <v>145</v>
      </c>
      <c r="B52" s="60" t="s">
        <v>194</v>
      </c>
      <c r="C52" s="57" t="s">
        <v>195</v>
      </c>
      <c r="D52" s="6" t="s">
        <v>99</v>
      </c>
      <c r="E52" s="8">
        <v>0</v>
      </c>
      <c r="F52" s="8">
        <v>411</v>
      </c>
      <c r="G52" s="36">
        <f>F52-E52</f>
        <v>411</v>
      </c>
      <c r="H52" s="54">
        <v>0.4</v>
      </c>
      <c r="I52" s="19">
        <f>G52*H52</f>
        <v>164.4</v>
      </c>
    </row>
    <row r="53" spans="1:14" x14ac:dyDescent="0.15">
      <c r="A53" s="37" t="s">
        <v>173</v>
      </c>
      <c r="B53" s="43" t="s">
        <v>167</v>
      </c>
      <c r="C53" s="6" t="s">
        <v>168</v>
      </c>
      <c r="D53" s="10" t="s">
        <v>96</v>
      </c>
      <c r="E53" s="8">
        <v>44825</v>
      </c>
      <c r="F53" s="8">
        <v>50977</v>
      </c>
      <c r="G53" s="36">
        <f>F53-E53</f>
        <v>6152</v>
      </c>
      <c r="H53" s="9">
        <v>0.03</v>
      </c>
      <c r="I53" s="19">
        <f>G53*H53</f>
        <v>184.56</v>
      </c>
    </row>
    <row r="54" spans="1:14" ht="14.25" thickBot="1" x14ac:dyDescent="0.2">
      <c r="A54" s="48" t="s">
        <v>115</v>
      </c>
      <c r="B54" s="46" t="s">
        <v>110</v>
      </c>
      <c r="C54" s="27" t="s">
        <v>114</v>
      </c>
      <c r="D54" s="27" t="s">
        <v>112</v>
      </c>
      <c r="E54" s="31">
        <v>224517</v>
      </c>
      <c r="F54" s="31">
        <v>233228</v>
      </c>
      <c r="G54" s="48">
        <f>F54-E54</f>
        <v>8711</v>
      </c>
      <c r="H54" s="62">
        <v>0.03</v>
      </c>
      <c r="I54" s="63">
        <f>G54*H54</f>
        <v>261.33</v>
      </c>
      <c r="J54" s="15"/>
      <c r="K54" s="15"/>
      <c r="L54" s="15"/>
      <c r="M54" s="15"/>
      <c r="N54" s="15"/>
    </row>
    <row r="55" spans="1:14" x14ac:dyDescent="0.15">
      <c r="A55" s="51" t="s">
        <v>142</v>
      </c>
      <c r="B55" s="68" t="s">
        <v>140</v>
      </c>
      <c r="C55" s="71" t="s">
        <v>141</v>
      </c>
      <c r="D55" s="30" t="s">
        <v>96</v>
      </c>
      <c r="E55" s="73">
        <v>279085</v>
      </c>
      <c r="F55" s="73">
        <v>285187</v>
      </c>
      <c r="G55" s="41">
        <f>F55-E55</f>
        <v>6102</v>
      </c>
      <c r="H55" s="75">
        <v>0.03</v>
      </c>
      <c r="I55" s="61">
        <f>G55*H55</f>
        <v>183.06</v>
      </c>
    </row>
    <row r="56" spans="1:14" x14ac:dyDescent="0.15">
      <c r="A56" s="39" t="s">
        <v>184</v>
      </c>
      <c r="B56" s="60" t="s">
        <v>194</v>
      </c>
      <c r="C56" s="57" t="s">
        <v>196</v>
      </c>
      <c r="D56" s="57" t="s">
        <v>16</v>
      </c>
      <c r="E56" s="54">
        <v>202</v>
      </c>
      <c r="F56" s="54">
        <v>282</v>
      </c>
      <c r="G56" s="60">
        <f>F56-E56</f>
        <v>80</v>
      </c>
      <c r="H56" s="54">
        <v>0.4</v>
      </c>
      <c r="I56" s="19">
        <f>G56*H56</f>
        <v>32</v>
      </c>
    </row>
    <row r="57" spans="1:14" x14ac:dyDescent="0.15">
      <c r="A57" s="39" t="s">
        <v>23</v>
      </c>
      <c r="B57" s="60" t="s">
        <v>21</v>
      </c>
      <c r="C57" s="57" t="s">
        <v>22</v>
      </c>
      <c r="D57" s="6" t="s">
        <v>24</v>
      </c>
      <c r="E57" s="9">
        <v>17755</v>
      </c>
      <c r="F57" s="9">
        <v>17755</v>
      </c>
      <c r="G57" s="36">
        <f>F57-E57</f>
        <v>0</v>
      </c>
      <c r="H57" s="54">
        <v>0.03</v>
      </c>
      <c r="I57" s="19">
        <f>G57*H57</f>
        <v>0</v>
      </c>
    </row>
    <row r="58" spans="1:14" x14ac:dyDescent="0.15">
      <c r="A58" s="39" t="s">
        <v>17</v>
      </c>
      <c r="B58" s="43" t="s">
        <v>153</v>
      </c>
      <c r="C58" s="11" t="s">
        <v>151</v>
      </c>
      <c r="D58" s="11" t="s">
        <v>16</v>
      </c>
      <c r="E58" s="12">
        <v>64437</v>
      </c>
      <c r="F58" s="12">
        <v>66413</v>
      </c>
      <c r="G58" s="60">
        <f>F58-E58</f>
        <v>1976</v>
      </c>
      <c r="H58" s="54">
        <v>0.03</v>
      </c>
      <c r="I58" s="19">
        <f>G58*H58</f>
        <v>59.28</v>
      </c>
    </row>
    <row r="59" spans="1:14" s="7" customFormat="1" x14ac:dyDescent="0.15">
      <c r="A59" s="39" t="s">
        <v>15</v>
      </c>
      <c r="B59" s="60">
        <v>3052</v>
      </c>
      <c r="C59" s="57" t="s">
        <v>14</v>
      </c>
      <c r="D59" s="57" t="s">
        <v>16</v>
      </c>
      <c r="E59" s="54">
        <v>123154</v>
      </c>
      <c r="F59" s="54">
        <v>123439</v>
      </c>
      <c r="G59" s="60">
        <f>F59-E59</f>
        <v>285</v>
      </c>
      <c r="H59" s="54">
        <v>0.03</v>
      </c>
      <c r="I59" s="19">
        <f>G59*H59</f>
        <v>8.5499999999999989</v>
      </c>
    </row>
  </sheetData>
  <sortState ref="A2:I63">
    <sortCondition ref="A18"/>
  </sortState>
  <phoneticPr fontId="1" type="noConversion"/>
  <pageMargins left="0.15748031496062992" right="0.15748031496062992" top="0.19685039370078741" bottom="0.19685039370078741" header="0.15748031496062992" footer="0.1574803149606299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3" workbookViewId="0">
      <selection sqref="A1:XFD1"/>
    </sheetView>
  </sheetViews>
  <sheetFormatPr defaultRowHeight="13.5" x14ac:dyDescent="0.15"/>
  <cols>
    <col min="1" max="1" width="11.75" customWidth="1"/>
    <col min="2" max="2" width="18.375" bestFit="1" customWidth="1"/>
    <col min="3" max="3" width="12.75" bestFit="1" customWidth="1"/>
    <col min="5" max="5" width="9.25" customWidth="1"/>
    <col min="6" max="6" width="11.625" bestFit="1" customWidth="1"/>
  </cols>
  <sheetData>
    <row r="1" spans="1:6" s="7" customFormat="1" x14ac:dyDescent="0.15">
      <c r="A1" s="7" t="s">
        <v>249</v>
      </c>
      <c r="B1" s="7" t="s">
        <v>250</v>
      </c>
      <c r="C1" s="7" t="s">
        <v>251</v>
      </c>
      <c r="D1" s="7" t="s">
        <v>252</v>
      </c>
      <c r="E1" s="7" t="s">
        <v>253</v>
      </c>
      <c r="F1" s="7" t="s">
        <v>254</v>
      </c>
    </row>
    <row r="2" spans="1:6" ht="17.25" x14ac:dyDescent="0.3">
      <c r="A2" s="65">
        <v>58459</v>
      </c>
      <c r="B2" t="s">
        <v>202</v>
      </c>
      <c r="C2" s="7" t="str">
        <f>LEFT(B2,FIND(".h",B2,1)-1)</f>
        <v>10.65.14.12</v>
      </c>
      <c r="D2" s="66" t="str">
        <f>RIGHT(B2,LEN(B2)-FIND(".h",B2,1))</f>
        <v>html</v>
      </c>
      <c r="E2" s="7" t="str">
        <f>VLOOKUP(C2,netprt!A:C,2,0)</f>
        <v>P3015dn-12</v>
      </c>
      <c r="F2" s="7" t="str">
        <f>VLOOKUP(C2,netprt!A:C,3,0)</f>
        <v>VNBGB3G02X</v>
      </c>
    </row>
    <row r="3" spans="1:6" ht="17.25" x14ac:dyDescent="0.3">
      <c r="A3" s="65">
        <v>58514</v>
      </c>
      <c r="B3" t="s">
        <v>203</v>
      </c>
      <c r="C3" s="7" t="str">
        <f>LEFT(B3,FIND(".h",B3,1)-1)</f>
        <v>10.65.14.20</v>
      </c>
      <c r="D3" s="66" t="str">
        <f>RIGHT(B3,LEN(B3)-FIND(".h",B3,1))</f>
        <v>html</v>
      </c>
      <c r="E3" s="7" t="str">
        <f>VLOOKUP(C3,netprt!A:C,2,0)</f>
        <v>P3015dn-18</v>
      </c>
      <c r="F3" s="7" t="str">
        <f>VLOOKUP(C3,netprt!A:C,3,0)</f>
        <v>VNBCB8LOPM</v>
      </c>
    </row>
    <row r="4" spans="1:6" ht="17.25" x14ac:dyDescent="0.3">
      <c r="A4" s="65">
        <v>58487</v>
      </c>
      <c r="B4" t="s">
        <v>204</v>
      </c>
      <c r="C4" s="7" t="str">
        <f>LEFT(B4,FIND(".h",B4,1)-1)</f>
        <v>10.65.2.14</v>
      </c>
      <c r="D4" s="66" t="str">
        <f>RIGHT(B4,LEN(B4)-FIND(".h",B4,1))</f>
        <v>html</v>
      </c>
      <c r="E4" s="7" t="str">
        <f>VLOOKUP(C4,netprt!A:C,2,0)</f>
        <v>2420dn</v>
      </c>
      <c r="F4" s="7" t="str">
        <f>VLOOKUP(C4,netprt!A:C,3,0)</f>
        <v>CNFKF21896</v>
      </c>
    </row>
    <row r="5" spans="1:6" ht="17.25" x14ac:dyDescent="0.3">
      <c r="A5" s="65">
        <v>36409</v>
      </c>
      <c r="B5" t="s">
        <v>206</v>
      </c>
      <c r="C5" s="7" t="str">
        <f>LEFT(B5,FIND(".h",B5,1)-1)</f>
        <v>10.65.2.16</v>
      </c>
      <c r="D5" s="66" t="str">
        <f>RIGHT(B5,LEN(B5)-FIND(".h",B5,1))</f>
        <v>html</v>
      </c>
      <c r="E5" s="7" t="str">
        <f>VLOOKUP(C5,netprt!A:C,2,0)</f>
        <v>2420d</v>
      </c>
      <c r="F5" s="7" t="str">
        <f>VLOOKUP(C5,netprt!A:C,3,0)</f>
        <v>CNHKD60451</v>
      </c>
    </row>
    <row r="6" spans="1:6" ht="17.25" x14ac:dyDescent="0.3">
      <c r="A6" s="65">
        <v>58503</v>
      </c>
      <c r="B6" t="s">
        <v>207</v>
      </c>
      <c r="C6" s="7" t="str">
        <f>LEFT(B6,FIND(".h",B6,1)-1)</f>
        <v>10.65.2.6</v>
      </c>
      <c r="D6" s="66" t="str">
        <f>RIGHT(B6,LEN(B6)-FIND(".h",B6,1))</f>
        <v>html</v>
      </c>
      <c r="E6" s="7" t="str">
        <f>VLOOKUP(C6,netprt!A:C,2,0)</f>
        <v>P3015d-3</v>
      </c>
      <c r="F6" s="7" t="str">
        <f>VLOOKUP(C6,netprt!A:C,3,0)</f>
        <v>VNBXD6SS06</v>
      </c>
    </row>
    <row r="7" spans="1:6" ht="17.25" x14ac:dyDescent="0.3">
      <c r="A7" s="65">
        <v>58490</v>
      </c>
      <c r="B7" t="s">
        <v>208</v>
      </c>
      <c r="C7" s="7" t="str">
        <f>LEFT(B7,FIND(".h",B7,1)-1)</f>
        <v>10.65.2.7</v>
      </c>
      <c r="D7" s="66" t="str">
        <f>RIGHT(B7,LEN(B7)-FIND(".h",B7,1))</f>
        <v>html</v>
      </c>
      <c r="E7" s="7" t="str">
        <f>VLOOKUP(C7,netprt!A:C,2,0)</f>
        <v>P3015d-5</v>
      </c>
      <c r="F7" s="7" t="str">
        <f>VLOOKUP(C7,netprt!A:C,3,0)</f>
        <v>VNBXD7HS19</v>
      </c>
    </row>
    <row r="8" spans="1:6" ht="17.25" x14ac:dyDescent="0.3">
      <c r="A8" s="65">
        <v>58512</v>
      </c>
      <c r="B8" t="s">
        <v>209</v>
      </c>
      <c r="C8" s="7" t="str">
        <f>LEFT(B8,FIND(".h",B8,1)-1)</f>
        <v>10.65.22.13</v>
      </c>
      <c r="D8" s="66" t="str">
        <f>RIGHT(B8,LEN(B8)-FIND(".h",B8,1))</f>
        <v>html</v>
      </c>
      <c r="E8" s="7" t="str">
        <f>VLOOKUP(C8,netprt!A:C,2,0)</f>
        <v>P3015d-1</v>
      </c>
      <c r="F8" s="7" t="str">
        <f>VLOOKUP(C8,netprt!A:C,3,0)</f>
        <v>VNBG99801N</v>
      </c>
    </row>
    <row r="9" spans="1:6" ht="17.25" x14ac:dyDescent="0.3">
      <c r="A9" s="65">
        <v>36408</v>
      </c>
      <c r="B9" t="s">
        <v>211</v>
      </c>
      <c r="C9" s="7" t="str">
        <f>LEFT(B9,FIND(".h",B9,1)-1)</f>
        <v>10.65.22.17</v>
      </c>
      <c r="D9" s="66" t="str">
        <f>RIGHT(B9,LEN(B9)-FIND(".h",B9,1))</f>
        <v>html</v>
      </c>
      <c r="E9" s="7" t="str">
        <f>VLOOKUP(C9,netprt!A:C,2,0)</f>
        <v>2420d</v>
      </c>
      <c r="F9" s="7" t="str">
        <f>VLOOKUP(C9,netprt!A:C,3,0)</f>
        <v>CNFK48800</v>
      </c>
    </row>
    <row r="10" spans="1:6" ht="17.25" x14ac:dyDescent="0.3">
      <c r="A10" s="65">
        <v>36444</v>
      </c>
      <c r="B10" t="s">
        <v>213</v>
      </c>
      <c r="C10" s="7" t="str">
        <f>LEFT(B10,FIND(".h",B10,1)-1)</f>
        <v>10.65.24.9</v>
      </c>
      <c r="D10" s="66" t="str">
        <f>RIGHT(B10,LEN(B10)-FIND(".h",B10,1))</f>
        <v>html</v>
      </c>
      <c r="E10" s="7" t="str">
        <f>VLOOKUP(C10,netprt!A:C,2,0)</f>
        <v>2420dn</v>
      </c>
      <c r="F10" s="7" t="str">
        <f>VLOOKUP(C10,netprt!A:C,3,0)</f>
        <v>CNFJD23418</v>
      </c>
    </row>
    <row r="11" spans="1:6" ht="17.25" x14ac:dyDescent="0.3">
      <c r="A11" s="65">
        <v>36416</v>
      </c>
      <c r="B11" t="s">
        <v>216</v>
      </c>
      <c r="C11" s="7" t="str">
        <f>LEFT(B11,FIND(".h",B11,1)-1)</f>
        <v>10.65.3.12</v>
      </c>
      <c r="D11" s="66" t="str">
        <f>RIGHT(B11,LEN(B11)-FIND(".h",B11,1))</f>
        <v>html</v>
      </c>
      <c r="E11" s="7" t="str">
        <f>VLOOKUP(C11,netprt!A:C,2,0)</f>
        <v>2420d</v>
      </c>
      <c r="F11" s="7" t="str">
        <f>VLOOKUP(C11,netprt!A:C,3,0)</f>
        <v>CNHKL45285</v>
      </c>
    </row>
    <row r="12" spans="1:6" ht="17.25" x14ac:dyDescent="0.3">
      <c r="A12" s="65">
        <v>36411</v>
      </c>
      <c r="B12" t="s">
        <v>218</v>
      </c>
      <c r="C12" s="7" t="str">
        <f>LEFT(B12,FIND(".h",B12,1)-1)</f>
        <v>10.65.31.11</v>
      </c>
      <c r="D12" s="66" t="str">
        <f>RIGHT(B12,LEN(B12)-FIND(".h",B12,1))</f>
        <v>html</v>
      </c>
      <c r="E12" s="7" t="str">
        <f>VLOOKUP(C12,netprt!A:C,2,0)</f>
        <v>2420dn</v>
      </c>
      <c r="F12" s="7" t="str">
        <f>VLOOKUP(C12,netprt!A:C,3,0)</f>
        <v>CNHKG12819</v>
      </c>
    </row>
    <row r="13" spans="1:6" ht="17.25" x14ac:dyDescent="0.3">
      <c r="A13" s="65">
        <v>36425</v>
      </c>
      <c r="B13" t="s">
        <v>220</v>
      </c>
      <c r="C13" s="7" t="str">
        <f>LEFT(B13,FIND(".h",B13,1)-1)</f>
        <v>10.65.31.15</v>
      </c>
      <c r="D13" s="66" t="str">
        <f>RIGHT(B13,LEN(B13)-FIND(".h",B13,1))</f>
        <v>html</v>
      </c>
      <c r="E13" s="7" t="str">
        <f>VLOOKUP(C13,netprt!A:C,2,0)</f>
        <v>2420dn</v>
      </c>
      <c r="F13" s="7" t="str">
        <f>VLOOKUP(C13,netprt!A:C,3,0)</f>
        <v>CNFJB52716</v>
      </c>
    </row>
    <row r="14" spans="1:6" ht="17.25" x14ac:dyDescent="0.3">
      <c r="A14" s="65">
        <v>36427</v>
      </c>
      <c r="B14" t="s">
        <v>222</v>
      </c>
      <c r="C14" s="7" t="str">
        <f>LEFT(B14,FIND(".h",B14,1)-1)</f>
        <v>10.65.31.17</v>
      </c>
      <c r="D14" s="66" t="str">
        <f>RIGHT(B14,LEN(B14)-FIND(".h",B14,1))</f>
        <v>html</v>
      </c>
      <c r="E14" s="7" t="str">
        <f>VLOOKUP(C14,netprt!A:C,2,0)</f>
        <v>2420dn</v>
      </c>
      <c r="F14" s="7" t="str">
        <f>VLOOKUP(C14,netprt!A:C,3,0)</f>
        <v>CNDJD01610</v>
      </c>
    </row>
    <row r="15" spans="1:6" ht="17.25" x14ac:dyDescent="0.3">
      <c r="A15" s="65">
        <v>58515</v>
      </c>
      <c r="B15" t="s">
        <v>223</v>
      </c>
      <c r="C15" s="7" t="str">
        <f>LEFT(B15,FIND(".h",B15,1)-1)</f>
        <v>10.65.31.18</v>
      </c>
      <c r="D15" s="66" t="str">
        <f>RIGHT(B15,LEN(B15)-FIND(".h",B15,1))</f>
        <v>html</v>
      </c>
      <c r="E15" s="7" t="str">
        <f>VLOOKUP(C15,netprt!A:C,2,0)</f>
        <v>P3015dn-4</v>
      </c>
      <c r="F15" s="7" t="str">
        <f>VLOOKUP(C15,netprt!A:C,3,0)</f>
        <v>VNBGB3G02X</v>
      </c>
    </row>
    <row r="16" spans="1:6" ht="17.25" x14ac:dyDescent="0.3">
      <c r="A16" s="65">
        <v>58499</v>
      </c>
      <c r="B16" t="s">
        <v>225</v>
      </c>
      <c r="C16" s="7" t="str">
        <f>LEFT(B16,FIND(".h",B16,1)-1)</f>
        <v>10.65.31.9</v>
      </c>
      <c r="D16" s="66" t="str">
        <f>RIGHT(B16,LEN(B16)-FIND(".h",B16,1))</f>
        <v>html</v>
      </c>
      <c r="E16" s="7" t="str">
        <f>VLOOKUP(C16,netprt!A:C,2,0)</f>
        <v>P3015dn-7</v>
      </c>
      <c r="F16" s="7" t="str">
        <f>VLOOKUP(C16,netprt!A:C,3,0)</f>
        <v>VNBG998017</v>
      </c>
    </row>
    <row r="17" spans="1:6" ht="17.25" x14ac:dyDescent="0.3">
      <c r="A17" s="65">
        <v>58496</v>
      </c>
      <c r="B17" t="s">
        <v>226</v>
      </c>
      <c r="C17" s="7" t="str">
        <f>LEFT(B17,FIND(".h",B17,1)-1)</f>
        <v>10.65.32.5</v>
      </c>
      <c r="D17" s="66" t="str">
        <f>RIGHT(B17,LEN(B17)-FIND(".h",B17,1))</f>
        <v>html</v>
      </c>
      <c r="E17" s="7" t="str">
        <f>VLOOKUP(C17,netprt!A:C,2,0)</f>
        <v>P3015d-6</v>
      </c>
      <c r="F17" s="7" t="str">
        <f>VLOOKUP(C17,netprt!A:C,3,0)</f>
        <v>VNBXD6SS61</v>
      </c>
    </row>
    <row r="18" spans="1:6" ht="17.25" x14ac:dyDescent="0.3">
      <c r="A18" s="65">
        <v>58492</v>
      </c>
      <c r="B18" t="s">
        <v>227</v>
      </c>
      <c r="C18" s="7" t="str">
        <f>LEFT(B18,FIND(".h",B18,1)-1)</f>
        <v>10.65.36.9</v>
      </c>
      <c r="D18" s="66" t="str">
        <f>RIGHT(B18,LEN(B18)-FIND(".h",B18,1))</f>
        <v>html</v>
      </c>
      <c r="E18" s="7" t="str">
        <f>VLOOKUP(C18,netprt!A:C,2,0)</f>
        <v>P3015dn-9</v>
      </c>
      <c r="F18" s="7" t="str">
        <f>VLOOKUP(C18,netprt!A:C,3,0)</f>
        <v>JPBCB8953R</v>
      </c>
    </row>
    <row r="19" spans="1:6" ht="17.25" x14ac:dyDescent="0.3">
      <c r="A19" s="65">
        <v>36414</v>
      </c>
      <c r="B19" t="s">
        <v>229</v>
      </c>
      <c r="C19" s="7" t="str">
        <f>LEFT(B19,FIND(".h",B19,1)-1)</f>
        <v>10.65.41.13</v>
      </c>
      <c r="D19" s="66" t="str">
        <f>RIGHT(B19,LEN(B19)-FIND(".h",B19,1))</f>
        <v>html</v>
      </c>
      <c r="E19" s="7" t="str">
        <f>VLOOKUP(C19,netprt!A:C,2,0)</f>
        <v>2420d</v>
      </c>
      <c r="F19" s="7" t="str">
        <f>VLOOKUP(C19,netprt!A:C,3,0)</f>
        <v>CNHKL44760</v>
      </c>
    </row>
    <row r="20" spans="1:6" ht="17.25" x14ac:dyDescent="0.3">
      <c r="A20" s="65">
        <v>58495</v>
      </c>
      <c r="B20" t="s">
        <v>230</v>
      </c>
      <c r="C20" s="7" t="str">
        <f>LEFT(B20,FIND(".h",B20,1)-1)</f>
        <v>10.65.41.15</v>
      </c>
      <c r="D20" s="66" t="str">
        <f>RIGHT(B20,LEN(B20)-FIND(".h",B20,1))</f>
        <v>html</v>
      </c>
      <c r="E20" s="7" t="str">
        <f>VLOOKUP(C20,netprt!A:C,2,0)</f>
        <v>P3015dn-14</v>
      </c>
      <c r="F20" s="7" t="str">
        <f>VLOOKUP(C20,netprt!A:C,3,0)</f>
        <v>VNB3R09024</v>
      </c>
    </row>
    <row r="21" spans="1:6" ht="17.25" x14ac:dyDescent="0.3">
      <c r="A21" s="65">
        <v>36436</v>
      </c>
      <c r="B21" t="s">
        <v>232</v>
      </c>
      <c r="C21" s="7" t="str">
        <f>LEFT(B21,FIND(".h",B21,1)-1)</f>
        <v>10.65.41.5</v>
      </c>
      <c r="D21" s="66" t="str">
        <f>RIGHT(B21,LEN(B21)-FIND(".h",B21,1))</f>
        <v>html</v>
      </c>
      <c r="E21" s="7" t="str">
        <f>VLOOKUP(C21,netprt!A:C,2,0)</f>
        <v>2420dn</v>
      </c>
      <c r="F21" s="7" t="str">
        <f>VLOOKUP(C21,netprt!A:C,3,0)</f>
        <v>CNGKC88889</v>
      </c>
    </row>
    <row r="22" spans="1:6" ht="17.25" x14ac:dyDescent="0.3">
      <c r="A22" s="65">
        <v>58404</v>
      </c>
      <c r="B22" t="s">
        <v>233</v>
      </c>
      <c r="C22" s="7" t="str">
        <f>LEFT(B22,FIND(".h",B22,1)-1)</f>
        <v>10.65.41.7</v>
      </c>
      <c r="D22" s="66" t="str">
        <f>RIGHT(B22,LEN(B22)-FIND(".h",B22,1))</f>
        <v>html</v>
      </c>
      <c r="E22" s="7" t="str">
        <f>VLOOKUP(C22,netprt!A:C,2,0)</f>
        <v>P3015dn-6</v>
      </c>
      <c r="F22" s="7" t="str">
        <f>VLOOKUP(C22,netprt!A:C,3,0)</f>
        <v>JPBCC6S096</v>
      </c>
    </row>
    <row r="23" spans="1:6" ht="17.25" x14ac:dyDescent="0.3">
      <c r="A23" s="65">
        <v>58488</v>
      </c>
      <c r="B23" t="s">
        <v>234</v>
      </c>
      <c r="C23" s="7" t="str">
        <f>LEFT(B23,FIND(".h",B23,1)-1)</f>
        <v>10.65.44.6</v>
      </c>
      <c r="D23" s="66" t="str">
        <f>RIGHT(B23,LEN(B23)-FIND(".h",B23,1))</f>
        <v>html</v>
      </c>
      <c r="E23" s="7" t="str">
        <f>VLOOKUP(C23,netprt!A:C,2,0)</f>
        <v>P3015dn-10</v>
      </c>
      <c r="F23" s="7" t="str">
        <f>VLOOKUP(C23,netprt!A:C,3,0)</f>
        <v>VNBGB3GD2X</v>
      </c>
    </row>
    <row r="24" spans="1:6" ht="17.25" x14ac:dyDescent="0.3">
      <c r="A24" s="65">
        <v>58703</v>
      </c>
      <c r="B24" t="s">
        <v>235</v>
      </c>
      <c r="C24" s="7" t="str">
        <f>LEFT(B24,FIND(".h",B24,1)-1)</f>
        <v>10.65.46.10</v>
      </c>
      <c r="D24" s="66" t="str">
        <f>RIGHT(B24,LEN(B24)-FIND(".h",B24,1))</f>
        <v>html</v>
      </c>
      <c r="E24" s="7" t="str">
        <f>VLOOKUP(C24,netprt!A:C,2,0)</f>
        <v>2420dn</v>
      </c>
      <c r="F24" s="7" t="str">
        <f>VLOOKUP(C24,netprt!A:C,3,0)</f>
        <v>CNGKB85959</v>
      </c>
    </row>
    <row r="25" spans="1:6" ht="17.25" x14ac:dyDescent="0.3">
      <c r="A25" s="65">
        <v>58533</v>
      </c>
      <c r="B25" t="s">
        <v>236</v>
      </c>
      <c r="C25" s="7" t="str">
        <f>LEFT(B25,FIND(".h",B25,1)-1)</f>
        <v>10.65.46.12</v>
      </c>
      <c r="D25" s="66" t="str">
        <f>RIGHT(B25,LEN(B25)-FIND(".h",B25,1))</f>
        <v>html</v>
      </c>
      <c r="E25" s="7" t="str">
        <f>VLOOKUP(C25,netprt!A:C,2,0)</f>
        <v>P3015d-8</v>
      </c>
      <c r="F25" s="7" t="str">
        <f>VLOOKUP(C25,netprt!A:C,3,0)</f>
        <v>VNBXBBCS05</v>
      </c>
    </row>
    <row r="26" spans="1:6" ht="17.25" x14ac:dyDescent="0.3">
      <c r="A26" s="65">
        <v>58479</v>
      </c>
      <c r="B26" t="s">
        <v>237</v>
      </c>
      <c r="C26" s="7" t="str">
        <f>LEFT(B26,FIND(".h",B26,1)-1)</f>
        <v>10.65.46.23</v>
      </c>
      <c r="D26" s="66" t="str">
        <f>RIGHT(B26,LEN(B26)-FIND(".h",B26,1))</f>
        <v>html</v>
      </c>
      <c r="E26" s="7" t="str">
        <f>VLOOKUP(C26,netprt!A:C,2,0)</f>
        <v>P3015d-7</v>
      </c>
      <c r="F26" s="7" t="str">
        <f>VLOOKUP(C26,netprt!A:C,3,0)</f>
        <v>VNBCC763P7</v>
      </c>
    </row>
    <row r="27" spans="1:6" ht="17.25" x14ac:dyDescent="0.3">
      <c r="A27" s="65">
        <v>58679</v>
      </c>
      <c r="B27" t="s">
        <v>238</v>
      </c>
      <c r="C27" s="7" t="str">
        <f>LEFT(B27,FIND(".h",B27,1)-1)</f>
        <v>10.65.47.9</v>
      </c>
      <c r="D27" s="66" t="str">
        <f>RIGHT(B27,LEN(B27)-FIND(".h",B27,1))</f>
        <v>html</v>
      </c>
      <c r="E27" s="7" t="str">
        <f>VLOOKUP(C27,netprt!A:C,2,0)</f>
        <v>P3015dn-2</v>
      </c>
      <c r="F27" s="7" t="str">
        <f>VLOOKUP(C27,netprt!A:C,3,0)</f>
        <v>VNB4G15666</v>
      </c>
    </row>
    <row r="28" spans="1:6" ht="17.25" x14ac:dyDescent="0.3">
      <c r="A28" s="65">
        <v>58545</v>
      </c>
      <c r="B28" t="s">
        <v>239</v>
      </c>
      <c r="C28" s="7" t="str">
        <f>LEFT(B28,FIND(".h",B28,1)-1)</f>
        <v>10.65.48.10</v>
      </c>
      <c r="D28" s="66" t="str">
        <f>RIGHT(B28,LEN(B28)-FIND(".h",B28,1))</f>
        <v>html</v>
      </c>
      <c r="E28" s="7" t="str">
        <f>VLOOKUP(C28,netprt!A:C,2,0)</f>
        <v>P3015dn-16</v>
      </c>
      <c r="F28" s="7" t="str">
        <f>VLOOKUP(C28,netprt!A:C,3,0)</f>
        <v>VNBCB138HN</v>
      </c>
    </row>
    <row r="29" spans="1:6" ht="17.25" x14ac:dyDescent="0.3">
      <c r="A29" s="65">
        <v>35944</v>
      </c>
      <c r="B29" t="s">
        <v>241</v>
      </c>
      <c r="C29" s="7" t="str">
        <f>LEFT(B29,FIND(".h",B29,1)-1)</f>
        <v>10.65.49.11</v>
      </c>
      <c r="D29" s="66" t="str">
        <f>RIGHT(B29,LEN(B29)-FIND(".h",B29,1))</f>
        <v>html</v>
      </c>
      <c r="E29" s="7" t="str">
        <f>VLOOKUP(C29,netprt!A:C,2,0)</f>
        <v>2420dn</v>
      </c>
      <c r="F29" s="7" t="str">
        <f>VLOOKUP(C29,netprt!A:C,3,0)</f>
        <v>CNDHC18515</v>
      </c>
    </row>
    <row r="30" spans="1:6" ht="17.25" x14ac:dyDescent="0.3">
      <c r="A30" s="65">
        <v>58491</v>
      </c>
      <c r="B30" t="s">
        <v>242</v>
      </c>
      <c r="C30" s="7" t="str">
        <f>LEFT(B30,FIND(".h",B30,1)-1)</f>
        <v>10.65.5.5</v>
      </c>
      <c r="D30" s="66" t="str">
        <f>RIGHT(B30,LEN(B30)-FIND(".h",B30,1))</f>
        <v>html</v>
      </c>
      <c r="E30" s="7" t="str">
        <f>VLOOKUP(C30,netprt!A:C,2,0)</f>
        <v>P3015dn-3</v>
      </c>
      <c r="F30" s="7" t="str">
        <f>VLOOKUP(C30,netprt!A:C,3,0)</f>
        <v>VNB3R67028</v>
      </c>
    </row>
    <row r="31" spans="1:6" ht="17.25" x14ac:dyDescent="0.3">
      <c r="A31" s="65">
        <v>58468</v>
      </c>
      <c r="B31" t="s">
        <v>244</v>
      </c>
      <c r="C31" s="7" t="str">
        <f>LEFT(B31,FIND(".h",B31,1)-1)</f>
        <v>10.65.8.17</v>
      </c>
      <c r="D31" s="66" t="str">
        <f>RIGHT(B31,LEN(B31)-FIND(".h",B31,1))</f>
        <v>html</v>
      </c>
      <c r="E31" s="7" t="str">
        <f>VLOOKUP(C31,netprt!A:C,2,0)</f>
        <v>P3015dn-1</v>
      </c>
      <c r="F31" s="7" t="str">
        <f>VLOOKUP(C31,netprt!A:C,3,0)</f>
        <v>VNBGB3G02X</v>
      </c>
    </row>
    <row r="32" spans="1:6" ht="17.25" x14ac:dyDescent="0.3">
      <c r="A32" s="65">
        <v>58480</v>
      </c>
      <c r="B32" t="s">
        <v>245</v>
      </c>
      <c r="C32" s="7" t="str">
        <f>LEFT(B32,FIND(".h",B32,1)-1)</f>
        <v>10.65.8.8</v>
      </c>
      <c r="D32" s="66" t="str">
        <f>RIGHT(B32,LEN(B32)-FIND(".h",B32,1))</f>
        <v>html</v>
      </c>
      <c r="E32" s="7" t="str">
        <f>VLOOKUP(C32,netprt!A:C,2,0)</f>
        <v>P3015dn-5</v>
      </c>
      <c r="F32" s="7" t="str">
        <f>VLOOKUP(C32,netprt!A:C,3,0)</f>
        <v>VNBCB5TOLD</v>
      </c>
    </row>
    <row r="33" spans="1:6" ht="17.25" x14ac:dyDescent="0.3">
      <c r="A33" s="65">
        <v>36393</v>
      </c>
      <c r="B33" t="s">
        <v>247</v>
      </c>
      <c r="C33" s="7" t="str">
        <f>LEFT(B33,FIND(".h",B33,1)-1)</f>
        <v>10.65.9.15</v>
      </c>
      <c r="D33" s="66" t="str">
        <f>RIGHT(B33,LEN(B33)-FIND(".h",B33,1))</f>
        <v>html</v>
      </c>
      <c r="E33" s="7" t="str">
        <f>VLOOKUP(C33,netprt!A:C,2,0)</f>
        <v xml:space="preserve">2420dn </v>
      </c>
      <c r="F33" s="7" t="str">
        <f>VLOOKUP(C33,netprt!A:C,3,0)</f>
        <v>CNHKL44960</v>
      </c>
    </row>
    <row r="34" spans="1:6" ht="17.25" x14ac:dyDescent="0.3">
      <c r="A34" s="65">
        <v>58463</v>
      </c>
      <c r="B34" t="s">
        <v>248</v>
      </c>
      <c r="C34" s="7" t="str">
        <f>LEFT(B34,FIND(".h",B34,1)-1)</f>
        <v>10.65.9.7</v>
      </c>
      <c r="D34" s="66" t="str">
        <f>RIGHT(B34,LEN(B34)-FIND(".h",B34,1))</f>
        <v>html</v>
      </c>
      <c r="E34" s="7" t="str">
        <f>VLOOKUP(C34,netprt!A:C,2,0)</f>
        <v>P3015dn-13</v>
      </c>
      <c r="F34" s="7" t="str">
        <f>VLOOKUP(C34,netprt!A:C,3,0)</f>
        <v>VNBCB3L2W5</v>
      </c>
    </row>
  </sheetData>
  <sortState ref="A2:F48">
    <sortCondition ref="D3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7" sqref="F7"/>
    </sheetView>
  </sheetViews>
  <sheetFormatPr defaultRowHeight="13.5" x14ac:dyDescent="0.15"/>
  <cols>
    <col min="1" max="1" width="12.75" bestFit="1" customWidth="1"/>
    <col min="2" max="2" width="7.5" bestFit="1" customWidth="1"/>
    <col min="4" max="4" width="6.25" customWidth="1"/>
    <col min="6" max="6" width="12.25" customWidth="1"/>
    <col min="7" max="7" width="9.875" customWidth="1"/>
  </cols>
  <sheetData>
    <row r="1" spans="1:7" s="7" customFormat="1" x14ac:dyDescent="0.15">
      <c r="A1" s="7" t="s">
        <v>251</v>
      </c>
      <c r="B1" s="7" t="s">
        <v>249</v>
      </c>
      <c r="C1" s="7" t="s">
        <v>250</v>
      </c>
      <c r="D1" s="7" t="s">
        <v>252</v>
      </c>
      <c r="E1" s="7" t="s">
        <v>253</v>
      </c>
      <c r="F1" s="7" t="s">
        <v>254</v>
      </c>
    </row>
    <row r="2" spans="1:7" ht="17.25" x14ac:dyDescent="0.3">
      <c r="A2" s="7" t="str">
        <f>LEFT(C2,FIND(".h",C2,1)-1)</f>
        <v>10.65.2.16</v>
      </c>
      <c r="B2" s="65">
        <v>36409</v>
      </c>
      <c r="C2" t="s">
        <v>205</v>
      </c>
      <c r="D2" s="66" t="str">
        <f>RIGHT(C2,LEN(C2)-FIND(".h",C2,1))</f>
        <v>htm</v>
      </c>
      <c r="E2" s="7" t="str">
        <f>VLOOKUP(A2,netprt!A:C,2,0)</f>
        <v>2420d</v>
      </c>
      <c r="F2" s="7" t="str">
        <f>VLOOKUP(A2,netprt!A:C,3,0)</f>
        <v>CNHKD60451</v>
      </c>
      <c r="G2" t="str">
        <f>VLOOKUP(A2,https!C:E,3,0)</f>
        <v>2420d</v>
      </c>
    </row>
    <row r="3" spans="1:7" ht="17.25" x14ac:dyDescent="0.3">
      <c r="A3" s="7" t="str">
        <f>LEFT(C3,FIND(".h",C3,1)-1)</f>
        <v>10.65.22.17</v>
      </c>
      <c r="B3" s="65">
        <v>36408</v>
      </c>
      <c r="C3" t="s">
        <v>210</v>
      </c>
      <c r="D3" s="66" t="str">
        <f>RIGHT(C3,LEN(C3)-FIND(".h",C3,1))</f>
        <v>htm</v>
      </c>
      <c r="E3" s="7" t="str">
        <f>VLOOKUP(A3,netprt!A:C,2,0)</f>
        <v>2420d</v>
      </c>
      <c r="F3" s="7" t="str">
        <f>VLOOKUP(A3,netprt!A:C,3,0)</f>
        <v>CNFK48800</v>
      </c>
      <c r="G3" s="7" t="str">
        <f>VLOOKUP(A3,https!C:E,3,0)</f>
        <v>2420d</v>
      </c>
    </row>
    <row r="4" spans="1:7" ht="17.25" x14ac:dyDescent="0.3">
      <c r="A4" s="7" t="str">
        <f>LEFT(C4,FIND(".h",C4,1)-1)</f>
        <v>10.65.24.9</v>
      </c>
      <c r="B4" s="65">
        <v>36444</v>
      </c>
      <c r="C4" t="s">
        <v>212</v>
      </c>
      <c r="D4" s="66" t="str">
        <f>RIGHT(C4,LEN(C4)-FIND(".h",C4,1))</f>
        <v>htm</v>
      </c>
      <c r="E4" s="7" t="str">
        <f>VLOOKUP(A4,netprt!A:C,2,0)</f>
        <v>2420dn</v>
      </c>
      <c r="F4" s="7" t="str">
        <f>VLOOKUP(A4,netprt!A:C,3,0)</f>
        <v>CNFJD23418</v>
      </c>
      <c r="G4" s="7" t="str">
        <f>VLOOKUP(A4,https!C:E,3,0)</f>
        <v>2420dn</v>
      </c>
    </row>
    <row r="5" spans="1:7" ht="17.25" x14ac:dyDescent="0.3">
      <c r="A5" s="7" t="str">
        <f>LEFT(C5,FIND(".h",C5,1)-1)</f>
        <v>10.65.28.9</v>
      </c>
      <c r="B5" s="65">
        <v>36412</v>
      </c>
      <c r="C5" t="s">
        <v>214</v>
      </c>
      <c r="D5" s="66" t="str">
        <f>RIGHT(C5,LEN(C5)-FIND(".h",C5,1))</f>
        <v>htm</v>
      </c>
      <c r="E5" s="7" t="str">
        <f>VLOOKUP(A5,netprt!A:C,2,0)</f>
        <v>2420n</v>
      </c>
      <c r="F5" s="7" t="str">
        <f>VLOOKUP(A5,netprt!A:C,3,0)</f>
        <v>CNSKM23925</v>
      </c>
      <c r="G5" s="7" t="e">
        <f>VLOOKUP(A5,https!C:E,3,0)</f>
        <v>#N/A</v>
      </c>
    </row>
    <row r="6" spans="1:7" ht="17.25" x14ac:dyDescent="0.3">
      <c r="A6" s="7" t="str">
        <f>LEFT(C6,FIND(".h",C6,1)-1)</f>
        <v>10.65.3.12</v>
      </c>
      <c r="B6" s="65">
        <v>36416</v>
      </c>
      <c r="C6" t="s">
        <v>215</v>
      </c>
      <c r="D6" s="66" t="str">
        <f>RIGHT(C6,LEN(C6)-FIND(".h",C6,1))</f>
        <v>htm</v>
      </c>
      <c r="E6" s="7" t="str">
        <f>VLOOKUP(A6,netprt!A:C,2,0)</f>
        <v>2420d</v>
      </c>
      <c r="F6" s="7" t="str">
        <f>VLOOKUP(A6,netprt!A:C,3,0)</f>
        <v>CNHKL45285</v>
      </c>
      <c r="G6" s="7" t="str">
        <f>VLOOKUP(A6,https!C:E,3,0)</f>
        <v>2420d</v>
      </c>
    </row>
    <row r="7" spans="1:7" ht="17.25" x14ac:dyDescent="0.3">
      <c r="A7" s="7" t="str">
        <f>LEFT(C7,FIND(".h",C7,1)-1)</f>
        <v>10.65.31.11</v>
      </c>
      <c r="B7" s="65">
        <v>36411</v>
      </c>
      <c r="C7" t="s">
        <v>217</v>
      </c>
      <c r="D7" s="66" t="str">
        <f>RIGHT(C7,LEN(C7)-FIND(".h",C7,1))</f>
        <v>htm</v>
      </c>
      <c r="E7" s="7" t="str">
        <f>VLOOKUP(A7,netprt!A:C,2,0)</f>
        <v>2420dn</v>
      </c>
      <c r="F7" s="7" t="str">
        <f>VLOOKUP(A7,netprt!A:C,3,0)</f>
        <v>CNHKG12819</v>
      </c>
      <c r="G7" s="7" t="str">
        <f>VLOOKUP(A7,https!C:E,3,0)</f>
        <v>2420dn</v>
      </c>
    </row>
    <row r="8" spans="1:7" ht="17.25" x14ac:dyDescent="0.3">
      <c r="A8" s="7" t="str">
        <f>LEFT(C8,FIND(".h",C8,1)-1)</f>
        <v>10.65.31.15</v>
      </c>
      <c r="B8" s="65">
        <v>36425</v>
      </c>
      <c r="C8" t="s">
        <v>219</v>
      </c>
      <c r="D8" s="66" t="str">
        <f>RIGHT(C8,LEN(C8)-FIND(".h",C8,1))</f>
        <v>htm</v>
      </c>
      <c r="E8" s="7" t="str">
        <f>VLOOKUP(A8,netprt!A:C,2,0)</f>
        <v>2420dn</v>
      </c>
      <c r="F8" s="7" t="str">
        <f>VLOOKUP(A8,netprt!A:C,3,0)</f>
        <v>CNFJB52716</v>
      </c>
      <c r="G8" s="7" t="str">
        <f>VLOOKUP(A8,https!C:E,3,0)</f>
        <v>2420dn</v>
      </c>
    </row>
    <row r="9" spans="1:7" ht="17.25" x14ac:dyDescent="0.3">
      <c r="A9" s="7" t="str">
        <f>LEFT(C9,FIND(".h",C9,1)-1)</f>
        <v>10.65.31.17</v>
      </c>
      <c r="B9" s="65">
        <v>36427</v>
      </c>
      <c r="C9" t="s">
        <v>221</v>
      </c>
      <c r="D9" s="66" t="str">
        <f>RIGHT(C9,LEN(C9)-FIND(".h",C9,1))</f>
        <v>htm</v>
      </c>
      <c r="E9" s="7" t="str">
        <f>VLOOKUP(A9,netprt!A:C,2,0)</f>
        <v>2420dn</v>
      </c>
      <c r="F9" s="7" t="str">
        <f>VLOOKUP(A9,netprt!A:C,3,0)</f>
        <v>CNDJD01610</v>
      </c>
      <c r="G9" s="7" t="str">
        <f>VLOOKUP(A9,https!C:E,3,0)</f>
        <v>2420dn</v>
      </c>
    </row>
    <row r="10" spans="1:7" ht="17.25" x14ac:dyDescent="0.3">
      <c r="A10" s="7" t="str">
        <f>LEFT(C10,FIND(".h",C10,1)-1)</f>
        <v>10.65.31.9</v>
      </c>
      <c r="B10" s="65">
        <v>58499</v>
      </c>
      <c r="C10" t="s">
        <v>224</v>
      </c>
      <c r="D10" s="66" t="str">
        <f>RIGHT(C10,LEN(C10)-FIND(".h",C10,1))</f>
        <v>htm</v>
      </c>
      <c r="E10" s="7" t="str">
        <f>VLOOKUP(A10,netprt!A:C,2,0)</f>
        <v>P3015dn-7</v>
      </c>
      <c r="F10" s="7" t="str">
        <f>VLOOKUP(A10,netprt!A:C,3,0)</f>
        <v>VNBG998017</v>
      </c>
      <c r="G10" s="7" t="str">
        <f>VLOOKUP(A10,https!C:E,3,0)</f>
        <v>P3015dn-7</v>
      </c>
    </row>
    <row r="11" spans="1:7" ht="17.25" x14ac:dyDescent="0.3">
      <c r="A11" s="7" t="str">
        <f>LEFT(C11,FIND(".h",C11,1)-1)</f>
        <v>10.65.41.13</v>
      </c>
      <c r="B11" s="65">
        <v>36414</v>
      </c>
      <c r="C11" t="s">
        <v>228</v>
      </c>
      <c r="D11" s="66" t="str">
        <f>RIGHT(C11,LEN(C11)-FIND(".h",C11,1))</f>
        <v>htm</v>
      </c>
      <c r="E11" s="7" t="str">
        <f>VLOOKUP(A11,netprt!A:C,2,0)</f>
        <v>2420d</v>
      </c>
      <c r="F11" s="7" t="str">
        <f>VLOOKUP(A11,netprt!A:C,3,0)</f>
        <v>CNHKL44760</v>
      </c>
      <c r="G11" s="7" t="str">
        <f>VLOOKUP(A11,https!C:E,3,0)</f>
        <v>2420d</v>
      </c>
    </row>
    <row r="12" spans="1:7" ht="17.25" x14ac:dyDescent="0.3">
      <c r="A12" s="7" t="str">
        <f>LEFT(C12,FIND(".h",C12,1)-1)</f>
        <v>10.65.41.5</v>
      </c>
      <c r="B12" s="65">
        <v>36436</v>
      </c>
      <c r="C12" t="s">
        <v>231</v>
      </c>
      <c r="D12" s="66" t="str">
        <f>RIGHT(C12,LEN(C12)-FIND(".h",C12,1))</f>
        <v>htm</v>
      </c>
      <c r="E12" s="7" t="str">
        <f>VLOOKUP(A12,netprt!A:C,2,0)</f>
        <v>2420dn</v>
      </c>
      <c r="F12" s="7" t="str">
        <f>VLOOKUP(A12,netprt!A:C,3,0)</f>
        <v>CNGKC88889</v>
      </c>
      <c r="G12" s="7" t="str">
        <f>VLOOKUP(A12,https!C:E,3,0)</f>
        <v>2420dn</v>
      </c>
    </row>
    <row r="13" spans="1:7" ht="17.25" x14ac:dyDescent="0.3">
      <c r="A13" s="7" t="str">
        <f>LEFT(C13,FIND(".h",C13,1)-1)</f>
        <v>10.65.49.11</v>
      </c>
      <c r="B13" s="65">
        <v>35944</v>
      </c>
      <c r="C13" t="s">
        <v>240</v>
      </c>
      <c r="D13" s="66" t="str">
        <f>RIGHT(C13,LEN(C13)-FIND(".h",C13,1))</f>
        <v>htm</v>
      </c>
      <c r="E13" s="7" t="str">
        <f>VLOOKUP(A13,netprt!A:C,2,0)</f>
        <v>2420dn</v>
      </c>
      <c r="F13" s="7" t="str">
        <f>VLOOKUP(A13,netprt!A:C,3,0)</f>
        <v>CNDHC18515</v>
      </c>
      <c r="G13" s="7" t="str">
        <f>VLOOKUP(A13,https!C:E,3,0)</f>
        <v>2420dn</v>
      </c>
    </row>
    <row r="14" spans="1:7" ht="17.25" x14ac:dyDescent="0.3">
      <c r="A14" s="7" t="str">
        <f>LEFT(C14,FIND(".h",C14,1)-1)</f>
        <v>10.65.5.9</v>
      </c>
      <c r="B14" s="65">
        <v>32259</v>
      </c>
      <c r="C14" t="s">
        <v>243</v>
      </c>
      <c r="D14" s="66" t="str">
        <f>RIGHT(C14,LEN(C14)-FIND(".h",C14,1))</f>
        <v>htm</v>
      </c>
      <c r="E14" s="7" t="str">
        <f>VLOOKUP(A14,netprt!A:C,2,0)</f>
        <v>2420d</v>
      </c>
      <c r="F14" s="7" t="str">
        <f>VLOOKUP(A14,netprt!A:C,3,0)</f>
        <v>CNHKF68350</v>
      </c>
      <c r="G14" s="7" t="e">
        <f>VLOOKUP(A14,https!C:E,3,0)</f>
        <v>#N/A</v>
      </c>
    </row>
    <row r="15" spans="1:7" ht="17.25" x14ac:dyDescent="0.3">
      <c r="A15" s="7" t="str">
        <f>LEFT(C15,FIND(".h",C15,1)-1)</f>
        <v>10.65.9.15</v>
      </c>
      <c r="B15" s="65">
        <v>36393</v>
      </c>
      <c r="C15" t="s">
        <v>246</v>
      </c>
      <c r="D15" s="66" t="str">
        <f>RIGHT(C15,LEN(C15)-FIND(".h",C15,1))</f>
        <v>htm</v>
      </c>
      <c r="E15" s="7" t="str">
        <f>VLOOKUP(A15,netprt!A:C,2,0)</f>
        <v xml:space="preserve">2420dn </v>
      </c>
      <c r="F15" s="7" t="str">
        <f>VLOOKUP(A15,netprt!A:C,3,0)</f>
        <v>CNHKL44960</v>
      </c>
      <c r="G15" s="7" t="str">
        <f>VLOOKUP(A15,https!C:E,3,0)</f>
        <v xml:space="preserve">2420dn 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netprt</vt:lpstr>
      <vt:lpstr>https</vt:lpstr>
      <vt:lpstr>http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2017-03-24T16:23:37Z</dcterms:modified>
</cp:coreProperties>
</file>