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320" yWindow="0" windowWidth="25600" windowHeight="15540" tabRatio="500" firstSheet="1" activeTab="4"/>
  </bookViews>
  <sheets>
    <sheet name="Sheet1" sheetId="1" r:id="rId1"/>
    <sheet name="Sheet2" sheetId="2" r:id="rId2"/>
    <sheet name="final weights" sheetId="4" r:id="rId3"/>
    <sheet name="Sheet5" sheetId="5" r:id="rId4"/>
    <sheet name="110 day" sheetId="6" r:id="rId5"/>
    <sheet name="day died" sheetId="7" r:id="rId6"/>
    <sheet name="Sheet8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3" i="6"/>
  <c r="H74" i="8"/>
  <c r="I74" i="8"/>
  <c r="H77" i="8"/>
  <c r="I77" i="8"/>
  <c r="O9" i="8"/>
  <c r="P9" i="8"/>
  <c r="H68" i="8"/>
  <c r="I68" i="8"/>
  <c r="H69" i="8"/>
  <c r="I69" i="8"/>
  <c r="O8" i="8"/>
  <c r="P8" i="8"/>
  <c r="P7" i="8"/>
  <c r="P6" i="8"/>
  <c r="P5" i="8"/>
  <c r="P4" i="8"/>
  <c r="P3" i="8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O2" i="8"/>
  <c r="P2" i="8"/>
  <c r="O7" i="8"/>
  <c r="O6" i="8"/>
  <c r="O5" i="8"/>
  <c r="O4" i="8"/>
  <c r="O3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70" i="8"/>
  <c r="I71" i="8"/>
  <c r="I72" i="8"/>
  <c r="I73" i="8"/>
  <c r="I75" i="8"/>
  <c r="I76" i="8"/>
  <c r="I78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70" i="8"/>
  <c r="H71" i="8"/>
  <c r="H72" i="8"/>
  <c r="H73" i="8"/>
  <c r="H75" i="8"/>
  <c r="H76" i="8"/>
  <c r="H78" i="8"/>
  <c r="G72" i="8"/>
  <c r="G73" i="8"/>
  <c r="G74" i="8"/>
  <c r="G75" i="8"/>
  <c r="G76" i="8"/>
  <c r="G77" i="8"/>
  <c r="G78" i="8"/>
  <c r="G71" i="8"/>
  <c r="G63" i="8"/>
  <c r="G64" i="8"/>
  <c r="G65" i="8"/>
  <c r="G66" i="8"/>
  <c r="G67" i="8"/>
  <c r="G68" i="8"/>
  <c r="G69" i="8"/>
  <c r="G70" i="8"/>
  <c r="G62" i="8"/>
  <c r="G54" i="8"/>
  <c r="G55" i="8"/>
  <c r="G56" i="8"/>
  <c r="G57" i="8"/>
  <c r="G58" i="8"/>
  <c r="G59" i="8"/>
  <c r="G60" i="8"/>
  <c r="G61" i="8"/>
  <c r="G53" i="8"/>
  <c r="G45" i="8"/>
  <c r="G46" i="8"/>
  <c r="G47" i="8"/>
  <c r="G48" i="8"/>
  <c r="G49" i="8"/>
  <c r="G50" i="8"/>
  <c r="G51" i="8"/>
  <c r="G52" i="8"/>
  <c r="G44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30" i="8"/>
  <c r="G29" i="8"/>
  <c r="G22" i="8"/>
  <c r="G23" i="8"/>
  <c r="G24" i="8"/>
  <c r="G25" i="8"/>
  <c r="G26" i="8"/>
  <c r="G27" i="8"/>
  <c r="G28" i="8"/>
  <c r="G21" i="8"/>
  <c r="G12" i="8"/>
  <c r="G13" i="8"/>
  <c r="G14" i="8"/>
  <c r="G15" i="8"/>
  <c r="G16" i="8"/>
  <c r="G17" i="8"/>
  <c r="G18" i="8"/>
  <c r="G19" i="8"/>
  <c r="G20" i="8"/>
  <c r="G11" i="8"/>
  <c r="N9" i="8"/>
  <c r="N8" i="8"/>
  <c r="N7" i="8"/>
  <c r="N6" i="8"/>
  <c r="N5" i="8"/>
  <c r="N4" i="8"/>
  <c r="N3" i="8"/>
  <c r="N2" i="8"/>
  <c r="I65" i="5"/>
  <c r="J65" i="5"/>
  <c r="K65" i="5"/>
  <c r="L65" i="5"/>
  <c r="K68" i="5"/>
  <c r="L68" i="5"/>
  <c r="K71" i="5"/>
  <c r="L71" i="5"/>
  <c r="M65" i="5"/>
  <c r="N65" i="5"/>
  <c r="O65" i="5"/>
  <c r="I56" i="5"/>
  <c r="I59" i="5"/>
  <c r="I62" i="5"/>
  <c r="J56" i="5"/>
  <c r="K56" i="5"/>
  <c r="L56" i="5"/>
  <c r="K59" i="5"/>
  <c r="L59" i="5"/>
  <c r="K62" i="5"/>
  <c r="L62" i="5"/>
  <c r="M56" i="5"/>
  <c r="N56" i="5"/>
  <c r="O56" i="5"/>
  <c r="K47" i="5"/>
  <c r="L47" i="5"/>
  <c r="K50" i="5"/>
  <c r="L50" i="5"/>
  <c r="K53" i="5"/>
  <c r="L53" i="5"/>
  <c r="M47" i="5"/>
  <c r="N47" i="5"/>
  <c r="O47" i="5"/>
  <c r="I38" i="5"/>
  <c r="I41" i="5"/>
  <c r="J38" i="5"/>
  <c r="K38" i="5"/>
  <c r="L38" i="5"/>
  <c r="K41" i="5"/>
  <c r="L41" i="5"/>
  <c r="K44" i="5"/>
  <c r="L44" i="5"/>
  <c r="M38" i="5"/>
  <c r="N38" i="5"/>
  <c r="O38" i="5"/>
  <c r="I32" i="5"/>
  <c r="J29" i="5"/>
  <c r="K29" i="5"/>
  <c r="L29" i="5"/>
  <c r="K32" i="5"/>
  <c r="L32" i="5"/>
  <c r="K35" i="5"/>
  <c r="L35" i="5"/>
  <c r="M29" i="5"/>
  <c r="N29" i="5"/>
  <c r="O29" i="5"/>
  <c r="K20" i="5"/>
  <c r="L20" i="5"/>
  <c r="K23" i="5"/>
  <c r="L23" i="5"/>
  <c r="K26" i="5"/>
  <c r="L26" i="5"/>
  <c r="M20" i="5"/>
  <c r="N20" i="5"/>
  <c r="O20" i="5"/>
  <c r="K11" i="5"/>
  <c r="L11" i="5"/>
  <c r="K14" i="5"/>
  <c r="L14" i="5"/>
  <c r="K17" i="5"/>
  <c r="L17" i="5"/>
  <c r="M11" i="5"/>
  <c r="N11" i="5"/>
  <c r="O11" i="5"/>
  <c r="I2" i="5"/>
  <c r="I5" i="5"/>
  <c r="I8" i="5"/>
  <c r="J2" i="5"/>
  <c r="K2" i="5"/>
  <c r="L2" i="5"/>
  <c r="K5" i="5"/>
  <c r="L5" i="5"/>
  <c r="K8" i="5"/>
  <c r="L8" i="5"/>
  <c r="M2" i="5"/>
  <c r="N2" i="5"/>
  <c r="O2" i="5"/>
  <c r="I71" i="5"/>
  <c r="I68" i="5"/>
  <c r="J47" i="5"/>
  <c r="I53" i="5"/>
  <c r="I50" i="5"/>
  <c r="I47" i="5"/>
  <c r="I44" i="5"/>
  <c r="I35" i="5"/>
  <c r="I29" i="5"/>
  <c r="J20" i="5"/>
  <c r="I26" i="5"/>
  <c r="I23" i="5"/>
  <c r="I20" i="5"/>
  <c r="J11" i="5"/>
  <c r="I17" i="5"/>
  <c r="I14" i="5"/>
  <c r="I11" i="5"/>
</calcChain>
</file>

<file path=xl/sharedStrings.xml><?xml version="1.0" encoding="utf-8"?>
<sst xmlns="http://schemas.openxmlformats.org/spreadsheetml/2006/main" count="1052" uniqueCount="51">
  <si>
    <t>Plant species</t>
  </si>
  <si>
    <t>Sample</t>
  </si>
  <si>
    <t>Method</t>
  </si>
  <si>
    <t>caterpillar</t>
  </si>
  <si>
    <t>ERFA</t>
  </si>
  <si>
    <t>METHODS</t>
  </si>
  <si>
    <t>eggs hatch on leaf and fed for 10 days</t>
  </si>
  <si>
    <t>1st instars put on leaf and fed for 7 days, all have hatch date of 5/22</t>
  </si>
  <si>
    <t>SAME</t>
  </si>
  <si>
    <t>weight (MG)</t>
  </si>
  <si>
    <t xml:space="preserve">DEAD </t>
  </si>
  <si>
    <t>ALIVE</t>
  </si>
  <si>
    <t>DEAD</t>
  </si>
  <si>
    <t>INSTAR</t>
  </si>
  <si>
    <t>2ND</t>
  </si>
  <si>
    <t>SAAP</t>
  </si>
  <si>
    <t>ISME</t>
  </si>
  <si>
    <t>ARCA</t>
  </si>
  <si>
    <t>LUAL</t>
  </si>
  <si>
    <t>ENCA</t>
  </si>
  <si>
    <t>ERPA</t>
  </si>
  <si>
    <t>ARDO</t>
  </si>
  <si>
    <t>DONE</t>
  </si>
  <si>
    <t>BRNI</t>
  </si>
  <si>
    <t>BASA</t>
  </si>
  <si>
    <t>ANAR</t>
  </si>
  <si>
    <t>HAS ANTS</t>
  </si>
  <si>
    <t>ASFA</t>
  </si>
  <si>
    <t>day died</t>
  </si>
  <si>
    <t>total</t>
  </si>
  <si>
    <t xml:space="preserve"> </t>
  </si>
  <si>
    <t>mean wt</t>
  </si>
  <si>
    <t>mean per smaple</t>
  </si>
  <si>
    <t>mean species</t>
  </si>
  <si>
    <t>m-i</t>
  </si>
  <si>
    <t>m-i2</t>
  </si>
  <si>
    <t>sum m-i2</t>
  </si>
  <si>
    <t>STDEV</t>
  </si>
  <si>
    <t>prop live</t>
  </si>
  <si>
    <t>plant</t>
  </si>
  <si>
    <t>sample</t>
  </si>
  <si>
    <t>method</t>
  </si>
  <si>
    <t>wt</t>
  </si>
  <si>
    <t>status</t>
  </si>
  <si>
    <t>av sp wt</t>
  </si>
  <si>
    <t>se</t>
  </si>
  <si>
    <t>hatching on same plant</t>
  </si>
  <si>
    <t xml:space="preserve">this includes the weights of the dead caterpillars if they died. </t>
  </si>
  <si>
    <t>new</t>
  </si>
  <si>
    <t>mean</t>
  </si>
  <si>
    <t>new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</si>
</sst>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dead=0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258978298444"/>
          <c:y val="0.0403359138931163"/>
          <c:w val="0.835545899750336"/>
          <c:h val="0.826088356602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'110 day'!$B$13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'110 day'!$C$14:$C$21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0.115928884117978</c:v>
                  </c:pt>
                  <c:pt idx="5">
                    <c:v>0.0268512132746546</c:v>
                  </c:pt>
                  <c:pt idx="6">
                    <c:v>0.0290309895440969</c:v>
                  </c:pt>
                  <c:pt idx="7">
                    <c:v>0.0864432066939855</c:v>
                  </c:pt>
                </c:numCache>
              </c:numRef>
            </c:plus>
            <c:minus>
              <c:numRef>
                <c:f>'110 day'!$C$14:$C$21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0.115928884117978</c:v>
                  </c:pt>
                  <c:pt idx="5">
                    <c:v>0.0268512132746546</c:v>
                  </c:pt>
                  <c:pt idx="6">
                    <c:v>0.0290309895440969</c:v>
                  </c:pt>
                  <c:pt idx="7">
                    <c:v>0.0864432066939855</c:v>
                  </c:pt>
                </c:numCache>
              </c:numRef>
            </c:minus>
          </c:errBars>
          <c:cat>
            <c:strRef>
              <c:f>'110 day'!$A$14:$A$21</c:f>
              <c:strCache>
                <c:ptCount val="8"/>
                <c:pt idx="0">
                  <c:v>ARCA</c:v>
                </c:pt>
                <c:pt idx="1">
                  <c:v>ARDO</c:v>
                </c:pt>
                <c:pt idx="2">
                  <c:v>ENCA</c:v>
                </c:pt>
                <c:pt idx="3">
                  <c:v>ERFA</c:v>
                </c:pt>
                <c:pt idx="4">
                  <c:v>ISME</c:v>
                </c:pt>
                <c:pt idx="5">
                  <c:v>LUAL</c:v>
                </c:pt>
                <c:pt idx="6">
                  <c:v>SAAP</c:v>
                </c:pt>
                <c:pt idx="7">
                  <c:v>SAME</c:v>
                </c:pt>
              </c:strCache>
            </c:strRef>
          </c:cat>
          <c:val>
            <c:numRef>
              <c:f>'110 day'!$B$14:$B$21</c:f>
              <c:numCache>
                <c:formatCode>General</c:formatCode>
                <c:ptCount val="8"/>
                <c:pt idx="0">
                  <c:v>0.0</c:v>
                </c:pt>
                <c:pt idx="1">
                  <c:v>2.665555555555555</c:v>
                </c:pt>
                <c:pt idx="2">
                  <c:v>0.102222222222222</c:v>
                </c:pt>
                <c:pt idx="3">
                  <c:v>0.518888888888889</c:v>
                </c:pt>
                <c:pt idx="4">
                  <c:v>0.263333333333333</c:v>
                </c:pt>
                <c:pt idx="5">
                  <c:v>0.476666666666667</c:v>
                </c:pt>
                <c:pt idx="6">
                  <c:v>0.0355555555555555</c:v>
                </c:pt>
                <c:pt idx="7">
                  <c:v>0.861111111111111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057800376"/>
        <c:axId val="-2057811272"/>
      </c:barChart>
      <c:catAx>
        <c:axId val="-205780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Host Plant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57811272"/>
        <c:crosses val="autoZero"/>
        <c:auto val="1"/>
        <c:lblAlgn val="ctr"/>
        <c:lblOffset val="100"/>
        <c:noMultiLvlLbl val="0"/>
      </c:catAx>
      <c:valAx>
        <c:axId val="-2057811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Larvae weight 10 days after hatching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57800376"/>
        <c:crosses val="autoZero"/>
        <c:crossBetween val="between"/>
      </c:valAx>
    </c:plotArea>
    <c:plotVisOnly val="1"/>
    <c:dispBlanksAs val="gap"/>
    <c:showDLblsOverMax val="0"/>
  </c:chart>
  <c:spPr>
    <a:ln w="22225"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09016125508"/>
          <c:y val="0.0214033483291902"/>
          <c:w val="0.835545899750336"/>
          <c:h val="0.782727951688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'110 day'!$E$2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'110 day'!$G$3:$G$11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0.03556</c:v>
                  </c:pt>
                  <c:pt idx="3">
                    <c:v>0.05377</c:v>
                  </c:pt>
                  <c:pt idx="4">
                    <c:v>0.0828</c:v>
                  </c:pt>
                  <c:pt idx="5">
                    <c:v>0.03136</c:v>
                  </c:pt>
                  <c:pt idx="6">
                    <c:v>0.09401</c:v>
                  </c:pt>
                  <c:pt idx="7">
                    <c:v>0.20394</c:v>
                  </c:pt>
                  <c:pt idx="8">
                    <c:v>0.21722</c:v>
                  </c:pt>
                </c:numCache>
              </c:numRef>
            </c:plus>
            <c:minus>
              <c:numRef>
                <c:f>'110 day'!$G$3:$G$11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0.03556</c:v>
                  </c:pt>
                  <c:pt idx="3">
                    <c:v>0.05377</c:v>
                  </c:pt>
                  <c:pt idx="4">
                    <c:v>0.0828</c:v>
                  </c:pt>
                  <c:pt idx="5">
                    <c:v>0.03136</c:v>
                  </c:pt>
                  <c:pt idx="6">
                    <c:v>0.09401</c:v>
                  </c:pt>
                  <c:pt idx="7">
                    <c:v>0.20394</c:v>
                  </c:pt>
                  <c:pt idx="8">
                    <c:v>0.21722</c:v>
                  </c:pt>
                </c:numCache>
              </c:numRef>
            </c:minus>
          </c:errBars>
          <c:cat>
            <c:strRef>
              <c:f>'110 day'!$D$3:$D$11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'110 day'!$E$3:$E$11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0.0355555555555555</c:v>
                </c:pt>
                <c:pt idx="3">
                  <c:v>0.102222222222222</c:v>
                </c:pt>
                <c:pt idx="4">
                  <c:v>0.263333333333333</c:v>
                </c:pt>
                <c:pt idx="5">
                  <c:v>0.476666666666667</c:v>
                </c:pt>
                <c:pt idx="6">
                  <c:v>0.518888888888889</c:v>
                </c:pt>
                <c:pt idx="7">
                  <c:v>0.861111111111111</c:v>
                </c:pt>
                <c:pt idx="8">
                  <c:v>2.665555555555555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063178184"/>
        <c:axId val="-2063192760"/>
      </c:barChart>
      <c:catAx>
        <c:axId val="-20631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Low quality  &lt;-------            Host Plant         -----------&gt; High quality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63192760"/>
        <c:crosses val="autoZero"/>
        <c:auto val="1"/>
        <c:lblAlgn val="ctr"/>
        <c:lblOffset val="100"/>
        <c:noMultiLvlLbl val="0"/>
      </c:catAx>
      <c:valAx>
        <c:axId val="-2063192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Weight gain after 10 days feeding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63178184"/>
        <c:crosses val="autoZero"/>
        <c:crossBetween val="between"/>
      </c:valAx>
    </c:plotArea>
    <c:plotVisOnly val="1"/>
    <c:dispBlanksAs val="gap"/>
    <c:showDLblsOverMax val="0"/>
  </c:chart>
  <c:spPr>
    <a:ln w="22225"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2725380693"/>
          <c:y val="0.0558674822676896"/>
          <c:w val="0.829638384959589"/>
          <c:h val="0.840677899859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Sheet8!$N$1</c:f>
              <c:strCache>
                <c:ptCount val="1"/>
                <c:pt idx="0">
                  <c:v>mean wt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Sheet8!$P$2:$P$9</c:f>
                <c:numCache>
                  <c:formatCode>General</c:formatCode>
                  <c:ptCount val="8"/>
                  <c:pt idx="0">
                    <c:v>0.14888889</c:v>
                  </c:pt>
                  <c:pt idx="1">
                    <c:v>1.094219356436359</c:v>
                  </c:pt>
                  <c:pt idx="2">
                    <c:v>0.13739193284133</c:v>
                  </c:pt>
                  <c:pt idx="3">
                    <c:v>0.271777970604908</c:v>
                  </c:pt>
                  <c:pt idx="4">
                    <c:v>0.120000000000463</c:v>
                  </c:pt>
                  <c:pt idx="5">
                    <c:v>0.122877033786216</c:v>
                  </c:pt>
                  <c:pt idx="6">
                    <c:v>0.337100874377718</c:v>
                  </c:pt>
                  <c:pt idx="7">
                    <c:v>0.540289274370684</c:v>
                  </c:pt>
                </c:numCache>
              </c:numRef>
            </c:plus>
            <c:minus>
              <c:numRef>
                <c:f>Sheet8!$P$2:$P$9</c:f>
                <c:numCache>
                  <c:formatCode>General</c:formatCode>
                  <c:ptCount val="8"/>
                  <c:pt idx="0">
                    <c:v>0.14888889</c:v>
                  </c:pt>
                  <c:pt idx="1">
                    <c:v>1.094219356436359</c:v>
                  </c:pt>
                  <c:pt idx="2">
                    <c:v>0.13739193284133</c:v>
                  </c:pt>
                  <c:pt idx="3">
                    <c:v>0.271777970604908</c:v>
                  </c:pt>
                  <c:pt idx="4">
                    <c:v>0.120000000000463</c:v>
                  </c:pt>
                  <c:pt idx="5">
                    <c:v>0.122877033786216</c:v>
                  </c:pt>
                  <c:pt idx="6">
                    <c:v>0.337100874377718</c:v>
                  </c:pt>
                  <c:pt idx="7">
                    <c:v>0.540289274370684</c:v>
                  </c:pt>
                </c:numCache>
              </c:numRef>
            </c:minus>
          </c:errBars>
          <c:cat>
            <c:strRef>
              <c:f>Sheet8!$M$2:$M$9</c:f>
              <c:strCache>
                <c:ptCount val="8"/>
                <c:pt idx="0">
                  <c:v>ARCA</c:v>
                </c:pt>
                <c:pt idx="1">
                  <c:v>ARDO</c:v>
                </c:pt>
                <c:pt idx="2">
                  <c:v>ENCA</c:v>
                </c:pt>
                <c:pt idx="3">
                  <c:v>ERFA</c:v>
                </c:pt>
                <c:pt idx="4">
                  <c:v>ISME</c:v>
                </c:pt>
                <c:pt idx="5">
                  <c:v>LUAL</c:v>
                </c:pt>
                <c:pt idx="6">
                  <c:v>SAAP</c:v>
                </c:pt>
                <c:pt idx="7">
                  <c:v>SAME</c:v>
                </c:pt>
              </c:strCache>
            </c:strRef>
          </c:cat>
          <c:val>
            <c:numRef>
              <c:f>Sheet8!$N$2:$N$9</c:f>
              <c:numCache>
                <c:formatCode>General</c:formatCode>
                <c:ptCount val="8"/>
                <c:pt idx="0">
                  <c:v>0.0</c:v>
                </c:pt>
                <c:pt idx="1">
                  <c:v>4.352</c:v>
                </c:pt>
                <c:pt idx="2">
                  <c:v>0.338888888888889</c:v>
                </c:pt>
                <c:pt idx="3">
                  <c:v>0.682857142857143</c:v>
                </c:pt>
                <c:pt idx="4">
                  <c:v>0.653333333333333</c:v>
                </c:pt>
                <c:pt idx="5">
                  <c:v>0.551111111111111</c:v>
                </c:pt>
                <c:pt idx="6">
                  <c:v>0.547777777777778</c:v>
                </c:pt>
                <c:pt idx="7">
                  <c:v>0.70125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063285128"/>
        <c:axId val="-2063293656"/>
      </c:barChart>
      <c:catAx>
        <c:axId val="-2063285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-2063293656"/>
        <c:crosses val="autoZero"/>
        <c:auto val="1"/>
        <c:lblAlgn val="ctr"/>
        <c:lblOffset val="100"/>
        <c:noMultiLvlLbl val="0"/>
      </c:catAx>
      <c:valAx>
        <c:axId val="-2063293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Larvae weight (mg) gain after 7 days feeding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63285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403911</xdr:colOff>
      <xdr:row>22</xdr:row>
      <xdr:rowOff>119529</xdr:rowOff>
    </xdr:from>
    <xdr:to>
      <xdr:col>21</xdr:col>
      <xdr:colOff>687294</xdr:colOff>
      <xdr:row>43</xdr:row>
      <xdr:rowOff>170328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374277</xdr:colOff>
      <xdr:row>23</xdr:row>
      <xdr:rowOff>44822</xdr:rowOff>
    </xdr:from>
    <xdr:to>
      <xdr:col>11</xdr:col>
      <xdr:colOff>313764</xdr:colOff>
      <xdr:row>40</xdr:row>
      <xdr:rowOff>134469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12</xdr:row>
      <xdr:rowOff>63500</xdr:rowOff>
    </xdr:from>
    <xdr:to>
      <xdr:col>16</xdr:col>
      <xdr:colOff>495300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pane ySplit="1" topLeftCell="A40" activePane="bottomLeft" state="frozen"/>
      <selection pane="bottomLeft" activeCell="A74" sqref="A74:H150"/>
    </sheetView>
  </sheetViews>
  <sheetFormatPr baseColWidth="10" defaultRowHeight="15" x14ac:dyDescent="0.75"/>
  <cols>
    <col min="1" max="1" width="20.6640625" customWidth="1"/>
  </cols>
  <sheetData>
    <row r="1" spans="1:12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/>
      <c r="G1" s="1" t="s">
        <v>13</v>
      </c>
      <c r="H1" s="1" t="s">
        <v>28</v>
      </c>
      <c r="L1" t="s">
        <v>38</v>
      </c>
    </row>
    <row r="2" spans="1:12">
      <c r="A2" t="s">
        <v>19</v>
      </c>
      <c r="B2">
        <v>2</v>
      </c>
      <c r="D2">
        <v>1</v>
      </c>
      <c r="E2">
        <v>0</v>
      </c>
      <c r="F2" t="s">
        <v>12</v>
      </c>
      <c r="H2">
        <v>0</v>
      </c>
      <c r="K2" t="s">
        <v>4</v>
      </c>
      <c r="L2" t="s">
        <v>22</v>
      </c>
    </row>
    <row r="3" spans="1:12">
      <c r="A3" t="s">
        <v>19</v>
      </c>
      <c r="B3">
        <v>2</v>
      </c>
      <c r="D3">
        <v>1</v>
      </c>
      <c r="E3">
        <v>0</v>
      </c>
      <c r="F3" t="s">
        <v>12</v>
      </c>
      <c r="H3">
        <v>0</v>
      </c>
      <c r="K3" t="s">
        <v>17</v>
      </c>
      <c r="L3" t="s">
        <v>22</v>
      </c>
    </row>
    <row r="4" spans="1:12">
      <c r="A4" t="s">
        <v>19</v>
      </c>
      <c r="B4">
        <v>2</v>
      </c>
      <c r="D4">
        <v>1</v>
      </c>
      <c r="E4">
        <v>0</v>
      </c>
      <c r="F4" t="s">
        <v>12</v>
      </c>
      <c r="H4">
        <v>0</v>
      </c>
      <c r="K4" t="s">
        <v>18</v>
      </c>
      <c r="L4" t="s">
        <v>22</v>
      </c>
    </row>
    <row r="5" spans="1:12">
      <c r="A5" t="s">
        <v>19</v>
      </c>
      <c r="B5">
        <v>3</v>
      </c>
      <c r="D5">
        <v>1</v>
      </c>
      <c r="E5">
        <v>0</v>
      </c>
      <c r="F5" t="s">
        <v>12</v>
      </c>
      <c r="H5">
        <v>0</v>
      </c>
      <c r="K5" t="s">
        <v>15</v>
      </c>
      <c r="L5" t="s">
        <v>22</v>
      </c>
    </row>
    <row r="6" spans="1:12">
      <c r="A6" t="s">
        <v>19</v>
      </c>
      <c r="B6">
        <v>3</v>
      </c>
      <c r="D6">
        <v>1</v>
      </c>
      <c r="E6">
        <v>0</v>
      </c>
      <c r="F6" t="s">
        <v>12</v>
      </c>
      <c r="H6">
        <v>0</v>
      </c>
      <c r="K6" t="s">
        <v>8</v>
      </c>
      <c r="L6" t="s">
        <v>22</v>
      </c>
    </row>
    <row r="7" spans="1:12">
      <c r="A7" t="s">
        <v>19</v>
      </c>
      <c r="B7">
        <v>3</v>
      </c>
      <c r="D7">
        <v>1</v>
      </c>
      <c r="E7">
        <v>0</v>
      </c>
      <c r="F7" t="s">
        <v>12</v>
      </c>
      <c r="H7">
        <v>0</v>
      </c>
      <c r="K7" t="s">
        <v>19</v>
      </c>
      <c r="L7" t="s">
        <v>22</v>
      </c>
    </row>
    <row r="8" spans="1:12">
      <c r="A8" t="s">
        <v>17</v>
      </c>
      <c r="B8">
        <v>2</v>
      </c>
      <c r="D8">
        <v>1</v>
      </c>
      <c r="E8">
        <v>0.16</v>
      </c>
      <c r="F8" t="s">
        <v>12</v>
      </c>
      <c r="H8">
        <v>2</v>
      </c>
      <c r="K8" t="s">
        <v>20</v>
      </c>
      <c r="L8" t="s">
        <v>22</v>
      </c>
    </row>
    <row r="9" spans="1:12">
      <c r="A9" t="s">
        <v>16</v>
      </c>
      <c r="B9">
        <v>1</v>
      </c>
      <c r="D9">
        <v>1</v>
      </c>
      <c r="E9">
        <v>0.18</v>
      </c>
      <c r="F9" t="s">
        <v>11</v>
      </c>
      <c r="K9" t="s">
        <v>21</v>
      </c>
      <c r="L9" t="s">
        <v>22</v>
      </c>
    </row>
    <row r="10" spans="1:12">
      <c r="A10" t="s">
        <v>17</v>
      </c>
      <c r="B10">
        <v>2</v>
      </c>
      <c r="D10">
        <v>1</v>
      </c>
      <c r="E10">
        <v>0.18</v>
      </c>
      <c r="F10" t="s">
        <v>12</v>
      </c>
      <c r="H10">
        <v>1</v>
      </c>
      <c r="K10" t="s">
        <v>16</v>
      </c>
      <c r="L10" t="s">
        <v>22</v>
      </c>
    </row>
    <row r="11" spans="1:12">
      <c r="A11" t="s">
        <v>16</v>
      </c>
      <c r="B11">
        <v>1</v>
      </c>
      <c r="D11">
        <v>1</v>
      </c>
      <c r="E11">
        <v>0.19</v>
      </c>
      <c r="F11" t="s">
        <v>12</v>
      </c>
      <c r="H11">
        <v>3</v>
      </c>
      <c r="K11" t="s">
        <v>23</v>
      </c>
      <c r="L11" t="s">
        <v>22</v>
      </c>
    </row>
    <row r="12" spans="1:12">
      <c r="A12" t="s">
        <v>17</v>
      </c>
      <c r="B12">
        <v>1</v>
      </c>
      <c r="D12">
        <v>1</v>
      </c>
      <c r="E12">
        <v>0.2</v>
      </c>
      <c r="F12" t="s">
        <v>12</v>
      </c>
      <c r="H12">
        <v>3</v>
      </c>
    </row>
    <row r="13" spans="1:12">
      <c r="A13" t="s">
        <v>19</v>
      </c>
      <c r="B13">
        <v>1</v>
      </c>
      <c r="D13">
        <v>1</v>
      </c>
      <c r="E13">
        <v>0.21</v>
      </c>
      <c r="F13" t="s">
        <v>11</v>
      </c>
    </row>
    <row r="14" spans="1:12">
      <c r="A14" t="s">
        <v>17</v>
      </c>
      <c r="B14">
        <v>1</v>
      </c>
      <c r="D14">
        <v>1</v>
      </c>
      <c r="E14">
        <v>0.21</v>
      </c>
      <c r="F14" t="s">
        <v>12</v>
      </c>
      <c r="H14">
        <v>2</v>
      </c>
    </row>
    <row r="15" spans="1:12">
      <c r="A15" t="s">
        <v>16</v>
      </c>
      <c r="B15">
        <v>1</v>
      </c>
      <c r="D15">
        <v>1</v>
      </c>
      <c r="E15">
        <v>0.21</v>
      </c>
      <c r="F15" t="s">
        <v>12</v>
      </c>
      <c r="H15">
        <v>3</v>
      </c>
    </row>
    <row r="16" spans="1:12">
      <c r="A16" s="1" t="s">
        <v>15</v>
      </c>
      <c r="B16">
        <v>2</v>
      </c>
      <c r="D16">
        <v>1</v>
      </c>
      <c r="E16">
        <v>0.21</v>
      </c>
      <c r="F16" t="s">
        <v>12</v>
      </c>
      <c r="H16">
        <v>4</v>
      </c>
    </row>
    <row r="17" spans="1:8">
      <c r="A17" s="1" t="s">
        <v>16</v>
      </c>
      <c r="B17">
        <v>2</v>
      </c>
      <c r="C17">
        <v>41</v>
      </c>
      <c r="D17">
        <v>1</v>
      </c>
      <c r="E17">
        <v>0.22</v>
      </c>
      <c r="F17" t="s">
        <v>12</v>
      </c>
      <c r="H17">
        <v>2</v>
      </c>
    </row>
    <row r="18" spans="1:8">
      <c r="A18" s="1" t="s">
        <v>15</v>
      </c>
      <c r="B18">
        <v>2</v>
      </c>
      <c r="D18">
        <v>1</v>
      </c>
      <c r="E18">
        <v>0.22</v>
      </c>
      <c r="F18" t="s">
        <v>12</v>
      </c>
      <c r="H18">
        <v>2</v>
      </c>
    </row>
    <row r="19" spans="1:8">
      <c r="A19" t="s">
        <v>17</v>
      </c>
      <c r="B19">
        <v>2</v>
      </c>
      <c r="D19">
        <v>1</v>
      </c>
      <c r="E19">
        <v>0.23</v>
      </c>
      <c r="F19" t="s">
        <v>12</v>
      </c>
      <c r="H19">
        <v>2</v>
      </c>
    </row>
    <row r="20" spans="1:8">
      <c r="A20" t="s">
        <v>17</v>
      </c>
      <c r="B20">
        <v>3</v>
      </c>
      <c r="D20">
        <v>1</v>
      </c>
      <c r="E20">
        <v>0.23</v>
      </c>
      <c r="F20" t="s">
        <v>12</v>
      </c>
      <c r="H20">
        <v>3</v>
      </c>
    </row>
    <row r="21" spans="1:8">
      <c r="A21" s="1" t="s">
        <v>15</v>
      </c>
      <c r="B21">
        <v>1</v>
      </c>
      <c r="D21">
        <v>1</v>
      </c>
      <c r="E21">
        <v>0.23</v>
      </c>
      <c r="F21" t="s">
        <v>12</v>
      </c>
      <c r="H21">
        <v>2</v>
      </c>
    </row>
    <row r="22" spans="1:8">
      <c r="A22" s="1" t="s">
        <v>4</v>
      </c>
      <c r="B22">
        <v>2</v>
      </c>
      <c r="D22">
        <v>1</v>
      </c>
      <c r="E22">
        <v>0.24</v>
      </c>
      <c r="F22" t="s">
        <v>11</v>
      </c>
    </row>
    <row r="23" spans="1:8">
      <c r="A23" t="s">
        <v>17</v>
      </c>
      <c r="B23">
        <v>1</v>
      </c>
      <c r="D23">
        <v>1</v>
      </c>
      <c r="E23">
        <v>0.24</v>
      </c>
      <c r="F23" t="s">
        <v>12</v>
      </c>
      <c r="H23">
        <v>3</v>
      </c>
    </row>
    <row r="24" spans="1:8">
      <c r="A24" t="s">
        <v>17</v>
      </c>
      <c r="B24">
        <v>3</v>
      </c>
      <c r="D24">
        <v>1</v>
      </c>
      <c r="E24">
        <v>0.24</v>
      </c>
      <c r="F24" t="s">
        <v>12</v>
      </c>
      <c r="H24">
        <v>3</v>
      </c>
    </row>
    <row r="25" spans="1:8">
      <c r="A25" s="1" t="s">
        <v>16</v>
      </c>
      <c r="B25">
        <v>2</v>
      </c>
      <c r="C25">
        <v>39</v>
      </c>
      <c r="D25">
        <v>1</v>
      </c>
      <c r="E25">
        <v>0.25</v>
      </c>
      <c r="F25" t="s">
        <v>11</v>
      </c>
    </row>
    <row r="26" spans="1:8">
      <c r="A26" t="s">
        <v>17</v>
      </c>
      <c r="B26">
        <v>3</v>
      </c>
      <c r="D26">
        <v>1</v>
      </c>
      <c r="E26">
        <v>0.25</v>
      </c>
      <c r="F26" t="s">
        <v>12</v>
      </c>
      <c r="H26">
        <v>3</v>
      </c>
    </row>
    <row r="27" spans="1:8">
      <c r="A27" s="1" t="s">
        <v>15</v>
      </c>
      <c r="B27">
        <v>1</v>
      </c>
      <c r="D27">
        <v>1</v>
      </c>
      <c r="E27">
        <v>0.25</v>
      </c>
      <c r="F27" t="s">
        <v>12</v>
      </c>
      <c r="H27">
        <v>3</v>
      </c>
    </row>
    <row r="28" spans="1:8">
      <c r="A28" s="1" t="s">
        <v>15</v>
      </c>
      <c r="B28">
        <v>1</v>
      </c>
      <c r="D28">
        <v>1</v>
      </c>
      <c r="E28">
        <v>0.25</v>
      </c>
      <c r="F28" t="s">
        <v>12</v>
      </c>
      <c r="H28">
        <v>3</v>
      </c>
    </row>
    <row r="29" spans="1:8">
      <c r="A29" s="1" t="s">
        <v>15</v>
      </c>
      <c r="B29">
        <v>3</v>
      </c>
      <c r="C29">
        <v>34</v>
      </c>
      <c r="D29">
        <v>1</v>
      </c>
      <c r="E29">
        <v>0.28000000000000003</v>
      </c>
      <c r="F29" t="s">
        <v>12</v>
      </c>
      <c r="H29">
        <v>1</v>
      </c>
    </row>
    <row r="30" spans="1:8">
      <c r="A30" t="s">
        <v>19</v>
      </c>
      <c r="B30">
        <v>1</v>
      </c>
      <c r="D30">
        <v>1</v>
      </c>
      <c r="E30">
        <v>0.3</v>
      </c>
      <c r="F30" t="s">
        <v>11</v>
      </c>
    </row>
    <row r="31" spans="1:8">
      <c r="A31" s="1" t="s">
        <v>4</v>
      </c>
      <c r="B31">
        <v>2</v>
      </c>
      <c r="D31">
        <v>1</v>
      </c>
      <c r="E31">
        <v>0.31</v>
      </c>
      <c r="F31" t="s">
        <v>11</v>
      </c>
    </row>
    <row r="32" spans="1:8">
      <c r="A32" s="1" t="s">
        <v>4</v>
      </c>
      <c r="B32">
        <v>2</v>
      </c>
      <c r="D32">
        <v>1</v>
      </c>
      <c r="E32">
        <v>0.31</v>
      </c>
      <c r="F32" t="s">
        <v>12</v>
      </c>
      <c r="H32">
        <v>5</v>
      </c>
    </row>
    <row r="33" spans="1:8">
      <c r="A33" s="1" t="s">
        <v>15</v>
      </c>
      <c r="B33">
        <v>3</v>
      </c>
      <c r="C33">
        <v>33</v>
      </c>
      <c r="D33">
        <v>1</v>
      </c>
      <c r="E33">
        <v>0.31</v>
      </c>
      <c r="F33" t="s">
        <v>12</v>
      </c>
      <c r="H33">
        <v>1</v>
      </c>
    </row>
    <row r="34" spans="1:8">
      <c r="A34" s="1" t="s">
        <v>15</v>
      </c>
      <c r="B34">
        <v>2</v>
      </c>
      <c r="D34">
        <v>1</v>
      </c>
      <c r="E34">
        <v>0.32</v>
      </c>
      <c r="F34" t="s">
        <v>11</v>
      </c>
    </row>
    <row r="35" spans="1:8">
      <c r="A35" s="1" t="s">
        <v>16</v>
      </c>
      <c r="B35">
        <v>2</v>
      </c>
      <c r="C35">
        <v>40</v>
      </c>
      <c r="D35">
        <v>1</v>
      </c>
      <c r="E35">
        <v>0.33</v>
      </c>
      <c r="F35" t="s">
        <v>11</v>
      </c>
    </row>
    <row r="36" spans="1:8">
      <c r="A36" t="s">
        <v>18</v>
      </c>
      <c r="B36">
        <v>1</v>
      </c>
      <c r="C36">
        <v>1</v>
      </c>
      <c r="D36">
        <v>1</v>
      </c>
      <c r="E36">
        <v>0.33</v>
      </c>
      <c r="F36" t="s">
        <v>11</v>
      </c>
    </row>
    <row r="37" spans="1:8">
      <c r="A37" t="s">
        <v>8</v>
      </c>
      <c r="B37">
        <v>1</v>
      </c>
      <c r="C37">
        <v>3</v>
      </c>
      <c r="D37">
        <v>1</v>
      </c>
      <c r="E37">
        <v>0.36</v>
      </c>
      <c r="F37" t="s">
        <v>12</v>
      </c>
      <c r="H37">
        <v>1</v>
      </c>
    </row>
    <row r="38" spans="1:8">
      <c r="A38" t="s">
        <v>18</v>
      </c>
      <c r="B38">
        <v>3</v>
      </c>
      <c r="C38">
        <v>3</v>
      </c>
      <c r="D38">
        <v>1</v>
      </c>
      <c r="E38">
        <v>0.39</v>
      </c>
      <c r="F38" t="s">
        <v>11</v>
      </c>
    </row>
    <row r="39" spans="1:8">
      <c r="A39" t="s">
        <v>19</v>
      </c>
      <c r="B39">
        <v>1</v>
      </c>
      <c r="D39">
        <v>1</v>
      </c>
      <c r="E39">
        <v>0.41</v>
      </c>
      <c r="F39" t="s">
        <v>11</v>
      </c>
    </row>
    <row r="40" spans="1:8">
      <c r="A40" s="1" t="s">
        <v>16</v>
      </c>
      <c r="B40">
        <v>3</v>
      </c>
      <c r="D40">
        <v>1</v>
      </c>
      <c r="E40">
        <v>0.43</v>
      </c>
      <c r="F40" t="s">
        <v>11</v>
      </c>
    </row>
    <row r="41" spans="1:8">
      <c r="A41" t="s">
        <v>18</v>
      </c>
      <c r="B41">
        <v>3</v>
      </c>
      <c r="C41">
        <v>3</v>
      </c>
      <c r="D41">
        <v>1</v>
      </c>
      <c r="E41">
        <v>0.43</v>
      </c>
      <c r="F41" t="s">
        <v>11</v>
      </c>
    </row>
    <row r="42" spans="1:8">
      <c r="A42" t="s">
        <v>18</v>
      </c>
      <c r="B42">
        <v>1</v>
      </c>
      <c r="C42">
        <v>1</v>
      </c>
      <c r="D42">
        <v>1</v>
      </c>
      <c r="E42">
        <v>0.44</v>
      </c>
      <c r="F42" t="s">
        <v>11</v>
      </c>
    </row>
    <row r="43" spans="1:8">
      <c r="A43" t="s">
        <v>18</v>
      </c>
      <c r="B43">
        <v>2</v>
      </c>
      <c r="C43">
        <v>2</v>
      </c>
      <c r="D43">
        <v>1</v>
      </c>
      <c r="E43">
        <v>0.47</v>
      </c>
      <c r="F43" t="s">
        <v>11</v>
      </c>
    </row>
    <row r="44" spans="1:8">
      <c r="A44" t="s">
        <v>18</v>
      </c>
      <c r="B44">
        <v>1</v>
      </c>
      <c r="C44">
        <v>1</v>
      </c>
      <c r="D44">
        <v>1</v>
      </c>
      <c r="E44">
        <v>0.48</v>
      </c>
      <c r="F44" t="s">
        <v>11</v>
      </c>
    </row>
    <row r="45" spans="1:8">
      <c r="A45" s="1" t="s">
        <v>15</v>
      </c>
      <c r="B45">
        <v>3</v>
      </c>
      <c r="C45">
        <v>35</v>
      </c>
      <c r="D45">
        <v>1</v>
      </c>
      <c r="E45">
        <v>0.48</v>
      </c>
      <c r="F45" t="s">
        <v>12</v>
      </c>
      <c r="H45">
        <v>1</v>
      </c>
    </row>
    <row r="46" spans="1:8">
      <c r="A46" s="1" t="s">
        <v>4</v>
      </c>
      <c r="B46">
        <v>3</v>
      </c>
      <c r="D46">
        <v>1</v>
      </c>
      <c r="E46">
        <v>0.52</v>
      </c>
      <c r="F46" t="s">
        <v>11</v>
      </c>
    </row>
    <row r="47" spans="1:8">
      <c r="A47" t="s">
        <v>18</v>
      </c>
      <c r="B47">
        <v>2</v>
      </c>
      <c r="C47">
        <v>2</v>
      </c>
      <c r="D47">
        <v>1</v>
      </c>
      <c r="E47">
        <v>0.54</v>
      </c>
      <c r="F47" t="s">
        <v>11</v>
      </c>
    </row>
    <row r="48" spans="1:8">
      <c r="A48" s="1" t="s">
        <v>16</v>
      </c>
      <c r="B48">
        <v>3</v>
      </c>
      <c r="D48">
        <v>1</v>
      </c>
      <c r="E48">
        <v>0.55000000000000004</v>
      </c>
      <c r="F48" t="s">
        <v>11</v>
      </c>
    </row>
    <row r="49" spans="1:8">
      <c r="A49" s="1" t="s">
        <v>4</v>
      </c>
      <c r="B49">
        <v>3</v>
      </c>
      <c r="D49">
        <v>1</v>
      </c>
      <c r="E49">
        <v>0.56999999999999995</v>
      </c>
      <c r="F49" t="s">
        <v>11</v>
      </c>
    </row>
    <row r="50" spans="1:8">
      <c r="A50" t="s">
        <v>18</v>
      </c>
      <c r="B50">
        <v>2</v>
      </c>
      <c r="C50">
        <v>2</v>
      </c>
      <c r="D50">
        <v>1</v>
      </c>
      <c r="E50">
        <v>0.57999999999999996</v>
      </c>
      <c r="F50" t="s">
        <v>11</v>
      </c>
    </row>
    <row r="51" spans="1:8">
      <c r="A51" s="1" t="s">
        <v>16</v>
      </c>
      <c r="B51">
        <v>3</v>
      </c>
      <c r="D51">
        <v>1</v>
      </c>
      <c r="E51">
        <v>0.63</v>
      </c>
      <c r="F51" t="s">
        <v>11</v>
      </c>
    </row>
    <row r="52" spans="1:8">
      <c r="A52" t="s">
        <v>18</v>
      </c>
      <c r="B52">
        <v>3</v>
      </c>
      <c r="C52">
        <v>3</v>
      </c>
      <c r="D52">
        <v>1</v>
      </c>
      <c r="E52">
        <v>0.63</v>
      </c>
      <c r="F52" t="s">
        <v>11</v>
      </c>
    </row>
    <row r="53" spans="1:8">
      <c r="A53" s="1" t="s">
        <v>4</v>
      </c>
      <c r="B53">
        <v>3</v>
      </c>
      <c r="D53">
        <v>1</v>
      </c>
      <c r="E53">
        <v>0.67</v>
      </c>
      <c r="F53" t="s">
        <v>11</v>
      </c>
    </row>
    <row r="54" spans="1:8">
      <c r="A54" s="1" t="s">
        <v>4</v>
      </c>
      <c r="B54">
        <v>1</v>
      </c>
      <c r="D54">
        <v>1</v>
      </c>
      <c r="E54">
        <v>0.74</v>
      </c>
      <c r="F54" t="s">
        <v>11</v>
      </c>
    </row>
    <row r="55" spans="1:8">
      <c r="A55" s="1" t="s">
        <v>4</v>
      </c>
      <c r="B55">
        <v>1</v>
      </c>
      <c r="D55">
        <v>1</v>
      </c>
      <c r="E55">
        <v>0.78</v>
      </c>
      <c r="F55" t="s">
        <v>11</v>
      </c>
    </row>
    <row r="56" spans="1:8">
      <c r="A56" t="s">
        <v>8</v>
      </c>
      <c r="B56">
        <v>3</v>
      </c>
      <c r="D56">
        <v>1</v>
      </c>
      <c r="E56">
        <v>0.81</v>
      </c>
      <c r="F56" t="s">
        <v>11</v>
      </c>
    </row>
    <row r="57" spans="1:8">
      <c r="A57" s="1" t="s">
        <v>4</v>
      </c>
      <c r="B57">
        <v>1</v>
      </c>
      <c r="D57">
        <v>1</v>
      </c>
      <c r="E57">
        <v>0.84</v>
      </c>
      <c r="F57" t="s">
        <v>11</v>
      </c>
    </row>
    <row r="58" spans="1:8">
      <c r="A58" t="s">
        <v>8</v>
      </c>
      <c r="B58">
        <v>3</v>
      </c>
      <c r="C58">
        <v>4</v>
      </c>
      <c r="D58">
        <v>1</v>
      </c>
      <c r="E58">
        <v>0.84</v>
      </c>
      <c r="F58" t="s">
        <v>11</v>
      </c>
    </row>
    <row r="59" spans="1:8">
      <c r="A59" t="s">
        <v>8</v>
      </c>
      <c r="B59">
        <v>3</v>
      </c>
      <c r="D59">
        <v>1</v>
      </c>
      <c r="E59">
        <v>0.92</v>
      </c>
      <c r="F59" t="s">
        <v>11</v>
      </c>
    </row>
    <row r="60" spans="1:8">
      <c r="A60" t="s">
        <v>8</v>
      </c>
      <c r="B60">
        <v>2</v>
      </c>
      <c r="D60">
        <v>1</v>
      </c>
      <c r="E60">
        <v>0.96</v>
      </c>
      <c r="F60" t="s">
        <v>11</v>
      </c>
    </row>
    <row r="61" spans="1:8">
      <c r="A61" t="s">
        <v>8</v>
      </c>
      <c r="B61">
        <v>1</v>
      </c>
      <c r="C61">
        <v>1</v>
      </c>
      <c r="D61">
        <v>1</v>
      </c>
      <c r="E61">
        <v>0.99</v>
      </c>
      <c r="F61" t="s">
        <v>10</v>
      </c>
      <c r="H61">
        <v>3</v>
      </c>
    </row>
    <row r="62" spans="1:8">
      <c r="A62" t="s">
        <v>8</v>
      </c>
      <c r="B62">
        <v>2</v>
      </c>
      <c r="D62">
        <v>1</v>
      </c>
      <c r="E62">
        <v>1.07</v>
      </c>
      <c r="F62" t="s">
        <v>11</v>
      </c>
    </row>
    <row r="63" spans="1:8">
      <c r="A63" t="s">
        <v>8</v>
      </c>
      <c r="B63">
        <v>2</v>
      </c>
      <c r="D63">
        <v>1</v>
      </c>
      <c r="E63">
        <v>1.1100000000000001</v>
      </c>
      <c r="F63" t="s">
        <v>11</v>
      </c>
    </row>
    <row r="64" spans="1:8">
      <c r="A64" t="s">
        <v>21</v>
      </c>
      <c r="B64">
        <v>2</v>
      </c>
      <c r="D64">
        <v>1</v>
      </c>
      <c r="E64">
        <v>1.89</v>
      </c>
      <c r="F64" t="s">
        <v>11</v>
      </c>
    </row>
    <row r="65" spans="1:8">
      <c r="A65" t="s">
        <v>21</v>
      </c>
      <c r="B65">
        <v>2</v>
      </c>
      <c r="D65">
        <v>1</v>
      </c>
      <c r="E65">
        <v>1.99</v>
      </c>
      <c r="F65" t="s">
        <v>11</v>
      </c>
    </row>
    <row r="66" spans="1:8">
      <c r="A66" t="s">
        <v>21</v>
      </c>
      <c r="B66">
        <v>2</v>
      </c>
      <c r="D66">
        <v>1</v>
      </c>
      <c r="E66">
        <v>2.0299999999999998</v>
      </c>
      <c r="F66" t="s">
        <v>11</v>
      </c>
    </row>
    <row r="67" spans="1:8">
      <c r="A67" t="s">
        <v>8</v>
      </c>
      <c r="B67">
        <v>1</v>
      </c>
      <c r="C67">
        <v>2</v>
      </c>
      <c r="D67">
        <v>1</v>
      </c>
      <c r="E67">
        <v>2.04</v>
      </c>
      <c r="F67" t="s">
        <v>11</v>
      </c>
    </row>
    <row r="68" spans="1:8">
      <c r="A68" t="s">
        <v>21</v>
      </c>
      <c r="B68">
        <v>3</v>
      </c>
      <c r="D68">
        <v>1</v>
      </c>
      <c r="E68">
        <v>2.31</v>
      </c>
      <c r="F68" t="s">
        <v>11</v>
      </c>
    </row>
    <row r="69" spans="1:8">
      <c r="A69" t="s">
        <v>21</v>
      </c>
      <c r="B69">
        <v>3</v>
      </c>
      <c r="D69">
        <v>1</v>
      </c>
      <c r="E69">
        <v>2.88</v>
      </c>
      <c r="F69" t="s">
        <v>11</v>
      </c>
    </row>
    <row r="70" spans="1:8">
      <c r="A70" t="s">
        <v>21</v>
      </c>
      <c r="B70">
        <v>1</v>
      </c>
      <c r="D70">
        <v>1</v>
      </c>
      <c r="E70">
        <v>2.88</v>
      </c>
      <c r="F70" t="s">
        <v>11</v>
      </c>
    </row>
    <row r="71" spans="1:8">
      <c r="A71" t="s">
        <v>21</v>
      </c>
      <c r="B71">
        <v>1</v>
      </c>
      <c r="D71">
        <v>1</v>
      </c>
      <c r="E71">
        <v>2.94</v>
      </c>
      <c r="F71" t="s">
        <v>11</v>
      </c>
    </row>
    <row r="72" spans="1:8">
      <c r="A72" t="s">
        <v>21</v>
      </c>
      <c r="B72">
        <v>3</v>
      </c>
      <c r="D72">
        <v>1</v>
      </c>
      <c r="E72">
        <v>3.28</v>
      </c>
      <c r="F72" t="s">
        <v>11</v>
      </c>
    </row>
    <row r="73" spans="1:8">
      <c r="A73" t="s">
        <v>21</v>
      </c>
      <c r="B73">
        <v>1</v>
      </c>
      <c r="D73">
        <v>1</v>
      </c>
      <c r="E73">
        <v>3.79</v>
      </c>
      <c r="F73" t="s">
        <v>11</v>
      </c>
    </row>
    <row r="74" spans="1:8">
      <c r="A74" t="s">
        <v>17</v>
      </c>
      <c r="B74">
        <v>4</v>
      </c>
      <c r="D74">
        <v>2</v>
      </c>
      <c r="E74">
        <v>0.1</v>
      </c>
      <c r="F74" t="s">
        <v>12</v>
      </c>
      <c r="H74">
        <v>2</v>
      </c>
    </row>
    <row r="75" spans="1:8">
      <c r="A75" t="s">
        <v>17</v>
      </c>
      <c r="B75">
        <v>4</v>
      </c>
      <c r="D75">
        <v>2</v>
      </c>
      <c r="E75">
        <v>0.12</v>
      </c>
      <c r="F75" t="s">
        <v>12</v>
      </c>
      <c r="H75">
        <v>2</v>
      </c>
    </row>
    <row r="76" spans="1:8">
      <c r="A76" t="s">
        <v>17</v>
      </c>
      <c r="B76">
        <v>6</v>
      </c>
      <c r="D76">
        <v>2</v>
      </c>
      <c r="E76">
        <v>0.13</v>
      </c>
      <c r="F76" t="s">
        <v>12</v>
      </c>
      <c r="H76">
        <v>2</v>
      </c>
    </row>
    <row r="77" spans="1:8">
      <c r="A77" t="s">
        <v>17</v>
      </c>
      <c r="B77">
        <v>5</v>
      </c>
      <c r="D77">
        <v>2</v>
      </c>
      <c r="E77">
        <v>0.14000000000000001</v>
      </c>
      <c r="F77" t="s">
        <v>12</v>
      </c>
      <c r="H77">
        <v>2</v>
      </c>
    </row>
    <row r="78" spans="1:8">
      <c r="A78" t="s">
        <v>17</v>
      </c>
      <c r="B78">
        <v>6</v>
      </c>
      <c r="D78">
        <v>2</v>
      </c>
      <c r="E78">
        <v>0.14000000000000001</v>
      </c>
      <c r="F78" t="s">
        <v>12</v>
      </c>
      <c r="H78">
        <v>1</v>
      </c>
    </row>
    <row r="79" spans="1:8">
      <c r="A79" t="s">
        <v>17</v>
      </c>
      <c r="B79">
        <v>6</v>
      </c>
      <c r="D79">
        <v>2</v>
      </c>
      <c r="E79">
        <v>0.15</v>
      </c>
      <c r="F79" t="s">
        <v>12</v>
      </c>
      <c r="H79">
        <v>1</v>
      </c>
    </row>
    <row r="80" spans="1:8">
      <c r="A80" t="s">
        <v>19</v>
      </c>
      <c r="B80">
        <v>5</v>
      </c>
      <c r="D80">
        <v>2</v>
      </c>
      <c r="E80">
        <v>0.17</v>
      </c>
      <c r="F80" t="s">
        <v>11</v>
      </c>
    </row>
    <row r="81" spans="1:8">
      <c r="A81" t="s">
        <v>17</v>
      </c>
      <c r="B81">
        <v>5</v>
      </c>
      <c r="D81">
        <v>2</v>
      </c>
      <c r="E81">
        <v>0.17</v>
      </c>
      <c r="F81" t="s">
        <v>12</v>
      </c>
      <c r="H81">
        <v>2</v>
      </c>
    </row>
    <row r="82" spans="1:8">
      <c r="A82" t="s">
        <v>17</v>
      </c>
      <c r="B82">
        <v>4</v>
      </c>
      <c r="D82">
        <v>2</v>
      </c>
      <c r="E82">
        <v>0.19</v>
      </c>
      <c r="F82" t="s">
        <v>12</v>
      </c>
      <c r="H82">
        <v>1</v>
      </c>
    </row>
    <row r="83" spans="1:8">
      <c r="A83" t="s">
        <v>17</v>
      </c>
      <c r="B83">
        <v>5</v>
      </c>
      <c r="D83">
        <v>2</v>
      </c>
      <c r="E83">
        <v>0.2</v>
      </c>
      <c r="F83" t="s">
        <v>12</v>
      </c>
      <c r="H83">
        <v>2</v>
      </c>
    </row>
    <row r="84" spans="1:8">
      <c r="A84" t="s">
        <v>19</v>
      </c>
      <c r="B84">
        <v>5</v>
      </c>
      <c r="D84">
        <v>2</v>
      </c>
      <c r="E84">
        <v>0.23</v>
      </c>
      <c r="F84" t="s">
        <v>11</v>
      </c>
    </row>
    <row r="85" spans="1:8">
      <c r="A85" t="s">
        <v>19</v>
      </c>
      <c r="B85">
        <v>4</v>
      </c>
      <c r="D85">
        <v>2</v>
      </c>
      <c r="E85">
        <v>0.24</v>
      </c>
      <c r="F85" t="s">
        <v>11</v>
      </c>
    </row>
    <row r="86" spans="1:8">
      <c r="A86" t="s">
        <v>19</v>
      </c>
      <c r="B86">
        <v>5</v>
      </c>
      <c r="D86">
        <v>2</v>
      </c>
      <c r="E86">
        <v>0.25</v>
      </c>
      <c r="F86" t="s">
        <v>11</v>
      </c>
    </row>
    <row r="87" spans="1:8">
      <c r="A87" t="s">
        <v>4</v>
      </c>
      <c r="B87">
        <v>5</v>
      </c>
      <c r="C87">
        <v>15</v>
      </c>
      <c r="D87">
        <v>2</v>
      </c>
      <c r="E87">
        <v>0.26</v>
      </c>
      <c r="F87" t="s">
        <v>11</v>
      </c>
    </row>
    <row r="88" spans="1:8">
      <c r="A88" t="s">
        <v>4</v>
      </c>
      <c r="B88">
        <v>5</v>
      </c>
      <c r="C88">
        <v>17</v>
      </c>
      <c r="D88">
        <v>2</v>
      </c>
      <c r="E88">
        <v>0.28000000000000003</v>
      </c>
      <c r="F88" t="s">
        <v>11</v>
      </c>
    </row>
    <row r="89" spans="1:8">
      <c r="A89" t="s">
        <v>19</v>
      </c>
      <c r="B89">
        <v>6</v>
      </c>
      <c r="D89">
        <v>2</v>
      </c>
      <c r="E89">
        <v>0.33</v>
      </c>
      <c r="F89" t="s">
        <v>11</v>
      </c>
    </row>
    <row r="90" spans="1:8">
      <c r="A90" s="1" t="s">
        <v>15</v>
      </c>
      <c r="B90">
        <v>6</v>
      </c>
      <c r="C90">
        <v>32</v>
      </c>
      <c r="D90">
        <v>2</v>
      </c>
      <c r="E90">
        <v>0.33</v>
      </c>
      <c r="F90" t="s">
        <v>12</v>
      </c>
      <c r="H90">
        <v>3</v>
      </c>
    </row>
    <row r="91" spans="1:8">
      <c r="A91" t="s">
        <v>19</v>
      </c>
      <c r="B91">
        <v>4</v>
      </c>
      <c r="D91">
        <v>2</v>
      </c>
      <c r="E91">
        <v>0.34</v>
      </c>
      <c r="F91" t="s">
        <v>11</v>
      </c>
    </row>
    <row r="92" spans="1:8">
      <c r="A92" t="s">
        <v>19</v>
      </c>
      <c r="B92">
        <v>6</v>
      </c>
      <c r="D92">
        <v>2</v>
      </c>
      <c r="E92">
        <v>0.39</v>
      </c>
      <c r="F92" t="s">
        <v>11</v>
      </c>
    </row>
    <row r="93" spans="1:8">
      <c r="A93" t="s">
        <v>4</v>
      </c>
      <c r="B93">
        <v>5</v>
      </c>
      <c r="C93">
        <v>14</v>
      </c>
      <c r="D93">
        <v>2</v>
      </c>
      <c r="E93">
        <v>0.39</v>
      </c>
      <c r="F93" t="s">
        <v>11</v>
      </c>
    </row>
    <row r="94" spans="1:8">
      <c r="A94" t="s">
        <v>8</v>
      </c>
      <c r="B94">
        <v>6</v>
      </c>
      <c r="C94">
        <v>8</v>
      </c>
      <c r="D94">
        <v>2</v>
      </c>
      <c r="E94">
        <v>0.39</v>
      </c>
      <c r="F94" t="s">
        <v>11</v>
      </c>
      <c r="H94" t="s">
        <v>30</v>
      </c>
    </row>
    <row r="95" spans="1:8">
      <c r="A95" t="s">
        <v>4</v>
      </c>
      <c r="B95">
        <v>4</v>
      </c>
      <c r="C95">
        <v>18</v>
      </c>
      <c r="D95">
        <v>2</v>
      </c>
      <c r="E95">
        <v>0.41</v>
      </c>
      <c r="F95" t="s">
        <v>11</v>
      </c>
    </row>
    <row r="96" spans="1:8">
      <c r="A96" t="s">
        <v>18</v>
      </c>
      <c r="B96">
        <v>5</v>
      </c>
      <c r="C96">
        <v>5</v>
      </c>
      <c r="D96">
        <v>2</v>
      </c>
      <c r="E96">
        <v>0.43</v>
      </c>
      <c r="F96" t="s">
        <v>11</v>
      </c>
    </row>
    <row r="97" spans="1:8">
      <c r="A97" s="1" t="s">
        <v>15</v>
      </c>
      <c r="B97">
        <v>6</v>
      </c>
      <c r="C97">
        <v>31</v>
      </c>
      <c r="D97">
        <v>2</v>
      </c>
      <c r="E97">
        <v>0.43</v>
      </c>
      <c r="F97" t="s">
        <v>12</v>
      </c>
      <c r="H97">
        <v>2</v>
      </c>
    </row>
    <row r="98" spans="1:8">
      <c r="A98" s="1" t="s">
        <v>16</v>
      </c>
      <c r="B98">
        <v>6</v>
      </c>
      <c r="C98">
        <v>37</v>
      </c>
      <c r="D98">
        <v>2</v>
      </c>
      <c r="E98">
        <v>0.44</v>
      </c>
      <c r="F98" t="s">
        <v>11</v>
      </c>
    </row>
    <row r="99" spans="1:8">
      <c r="A99" t="s">
        <v>8</v>
      </c>
      <c r="B99">
        <v>6</v>
      </c>
      <c r="C99">
        <v>10</v>
      </c>
      <c r="D99">
        <v>2</v>
      </c>
      <c r="E99">
        <v>0.44</v>
      </c>
      <c r="F99" t="s">
        <v>12</v>
      </c>
      <c r="H99">
        <v>5</v>
      </c>
    </row>
    <row r="100" spans="1:8">
      <c r="A100" t="s">
        <v>19</v>
      </c>
      <c r="B100">
        <v>4</v>
      </c>
      <c r="D100">
        <v>2</v>
      </c>
      <c r="E100">
        <v>0.45</v>
      </c>
      <c r="F100" t="s">
        <v>11</v>
      </c>
    </row>
    <row r="101" spans="1:8">
      <c r="A101" t="s">
        <v>18</v>
      </c>
      <c r="B101">
        <v>4</v>
      </c>
      <c r="C101">
        <v>4</v>
      </c>
      <c r="D101">
        <v>2</v>
      </c>
      <c r="E101">
        <v>0.45</v>
      </c>
      <c r="F101" t="s">
        <v>11</v>
      </c>
    </row>
    <row r="102" spans="1:8">
      <c r="A102" t="s">
        <v>18</v>
      </c>
      <c r="B102">
        <v>5</v>
      </c>
      <c r="C102">
        <v>5</v>
      </c>
      <c r="D102">
        <v>2</v>
      </c>
      <c r="E102">
        <v>0.45</v>
      </c>
      <c r="F102" t="s">
        <v>11</v>
      </c>
    </row>
    <row r="103" spans="1:8">
      <c r="A103" s="1" t="s">
        <v>15</v>
      </c>
      <c r="B103">
        <v>4</v>
      </c>
      <c r="D103">
        <v>2</v>
      </c>
      <c r="E103">
        <v>0.47</v>
      </c>
      <c r="F103" t="s">
        <v>11</v>
      </c>
      <c r="G103" t="s">
        <v>14</v>
      </c>
    </row>
    <row r="104" spans="1:8">
      <c r="A104" t="s">
        <v>18</v>
      </c>
      <c r="B104">
        <v>4</v>
      </c>
      <c r="C104">
        <v>4</v>
      </c>
      <c r="D104">
        <v>2</v>
      </c>
      <c r="E104">
        <v>0.48</v>
      </c>
      <c r="F104" t="s">
        <v>11</v>
      </c>
    </row>
    <row r="105" spans="1:8">
      <c r="A105" s="1" t="s">
        <v>16</v>
      </c>
      <c r="B105">
        <v>4</v>
      </c>
      <c r="C105">
        <v>42</v>
      </c>
      <c r="D105">
        <v>2</v>
      </c>
      <c r="E105">
        <v>0.5</v>
      </c>
      <c r="F105" t="s">
        <v>11</v>
      </c>
    </row>
    <row r="106" spans="1:8">
      <c r="A106" t="s">
        <v>18</v>
      </c>
      <c r="B106">
        <v>6</v>
      </c>
      <c r="D106">
        <v>2</v>
      </c>
      <c r="E106">
        <v>0.5</v>
      </c>
      <c r="F106" t="s">
        <v>11</v>
      </c>
    </row>
    <row r="107" spans="1:8">
      <c r="A107" t="s">
        <v>8</v>
      </c>
      <c r="B107">
        <v>5</v>
      </c>
      <c r="C107">
        <v>11</v>
      </c>
      <c r="D107">
        <v>2</v>
      </c>
      <c r="E107">
        <v>0.51</v>
      </c>
      <c r="F107" t="s">
        <v>12</v>
      </c>
      <c r="H107">
        <v>3</v>
      </c>
    </row>
    <row r="108" spans="1:8">
      <c r="A108" t="s">
        <v>4</v>
      </c>
      <c r="B108">
        <v>6</v>
      </c>
      <c r="C108">
        <v>23</v>
      </c>
      <c r="D108">
        <v>2</v>
      </c>
      <c r="E108">
        <v>0.52</v>
      </c>
      <c r="F108" t="s">
        <v>11</v>
      </c>
    </row>
    <row r="109" spans="1:8">
      <c r="A109" t="s">
        <v>4</v>
      </c>
      <c r="B109">
        <v>4</v>
      </c>
      <c r="C109">
        <v>21</v>
      </c>
      <c r="D109">
        <v>2</v>
      </c>
      <c r="E109">
        <v>0.55000000000000004</v>
      </c>
      <c r="F109" t="s">
        <v>11</v>
      </c>
    </row>
    <row r="110" spans="1:8">
      <c r="A110" t="s">
        <v>18</v>
      </c>
      <c r="B110">
        <v>5</v>
      </c>
      <c r="C110">
        <v>5</v>
      </c>
      <c r="D110">
        <v>2</v>
      </c>
      <c r="E110">
        <v>0.55000000000000004</v>
      </c>
      <c r="F110" t="s">
        <v>11</v>
      </c>
    </row>
    <row r="111" spans="1:8">
      <c r="A111" t="s">
        <v>18</v>
      </c>
      <c r="B111">
        <v>4</v>
      </c>
      <c r="C111">
        <v>4</v>
      </c>
      <c r="D111">
        <v>2</v>
      </c>
      <c r="E111">
        <v>0.57999999999999996</v>
      </c>
      <c r="F111" t="s">
        <v>11</v>
      </c>
    </row>
    <row r="112" spans="1:8">
      <c r="A112" s="1" t="s">
        <v>15</v>
      </c>
      <c r="B112">
        <v>5</v>
      </c>
      <c r="C112">
        <v>29</v>
      </c>
      <c r="D112">
        <v>2</v>
      </c>
      <c r="E112">
        <v>0.57999999999999996</v>
      </c>
      <c r="F112" t="s">
        <v>11</v>
      </c>
    </row>
    <row r="113" spans="1:7">
      <c r="A113" s="1" t="s">
        <v>16</v>
      </c>
      <c r="B113">
        <v>6</v>
      </c>
      <c r="C113">
        <v>38</v>
      </c>
      <c r="D113">
        <v>2</v>
      </c>
      <c r="E113">
        <v>0.61</v>
      </c>
      <c r="F113" t="s">
        <v>11</v>
      </c>
    </row>
    <row r="114" spans="1:7">
      <c r="A114" t="s">
        <v>15</v>
      </c>
      <c r="B114">
        <v>5</v>
      </c>
      <c r="C114">
        <v>28</v>
      </c>
      <c r="D114">
        <v>2</v>
      </c>
      <c r="E114">
        <v>0.61</v>
      </c>
      <c r="F114" t="s">
        <v>11</v>
      </c>
    </row>
    <row r="115" spans="1:7">
      <c r="A115" t="s">
        <v>8</v>
      </c>
      <c r="B115">
        <v>4</v>
      </c>
      <c r="C115">
        <v>7</v>
      </c>
      <c r="D115">
        <v>2</v>
      </c>
      <c r="E115">
        <v>0.61</v>
      </c>
      <c r="F115" t="s">
        <v>11</v>
      </c>
    </row>
    <row r="116" spans="1:7">
      <c r="A116" s="1" t="s">
        <v>16</v>
      </c>
      <c r="B116">
        <v>5</v>
      </c>
      <c r="D116">
        <v>2</v>
      </c>
      <c r="E116">
        <v>0.63</v>
      </c>
      <c r="F116" t="s">
        <v>11</v>
      </c>
    </row>
    <row r="117" spans="1:7">
      <c r="A117" t="s">
        <v>19</v>
      </c>
      <c r="B117">
        <v>6</v>
      </c>
      <c r="D117">
        <v>2</v>
      </c>
      <c r="E117">
        <v>0.65</v>
      </c>
      <c r="F117" t="s">
        <v>11</v>
      </c>
    </row>
    <row r="118" spans="1:7">
      <c r="A118" s="1" t="s">
        <v>16</v>
      </c>
      <c r="B118">
        <v>4</v>
      </c>
      <c r="D118">
        <v>2</v>
      </c>
      <c r="E118">
        <v>0.65</v>
      </c>
      <c r="F118" t="s">
        <v>11</v>
      </c>
    </row>
    <row r="119" spans="1:7">
      <c r="A119" t="s">
        <v>8</v>
      </c>
      <c r="B119">
        <v>4</v>
      </c>
      <c r="C119">
        <v>5</v>
      </c>
      <c r="D119">
        <v>2</v>
      </c>
      <c r="E119">
        <v>0.67</v>
      </c>
      <c r="F119" t="s">
        <v>11</v>
      </c>
    </row>
    <row r="120" spans="1:7">
      <c r="A120" s="1" t="s">
        <v>16</v>
      </c>
      <c r="B120">
        <v>6</v>
      </c>
      <c r="C120">
        <v>36</v>
      </c>
      <c r="D120">
        <v>2</v>
      </c>
      <c r="E120">
        <v>0.68</v>
      </c>
      <c r="F120" t="s">
        <v>11</v>
      </c>
    </row>
    <row r="121" spans="1:7">
      <c r="A121" s="1" t="s">
        <v>15</v>
      </c>
      <c r="B121">
        <v>4</v>
      </c>
      <c r="D121">
        <v>2</v>
      </c>
      <c r="E121">
        <v>0.68</v>
      </c>
      <c r="F121" t="s">
        <v>11</v>
      </c>
    </row>
    <row r="122" spans="1:7">
      <c r="A122" t="s">
        <v>18</v>
      </c>
      <c r="B122">
        <v>6</v>
      </c>
      <c r="D122">
        <v>2</v>
      </c>
      <c r="E122">
        <v>0.71</v>
      </c>
      <c r="F122" t="s">
        <v>11</v>
      </c>
    </row>
    <row r="123" spans="1:7">
      <c r="A123" t="s">
        <v>4</v>
      </c>
      <c r="B123">
        <v>6</v>
      </c>
      <c r="C123">
        <v>24</v>
      </c>
      <c r="D123">
        <v>2</v>
      </c>
      <c r="E123">
        <v>0.74</v>
      </c>
      <c r="F123" t="s">
        <v>11</v>
      </c>
    </row>
    <row r="124" spans="1:7">
      <c r="A124" s="1" t="s">
        <v>15</v>
      </c>
      <c r="B124">
        <v>4</v>
      </c>
      <c r="D124">
        <v>2</v>
      </c>
      <c r="E124">
        <v>0.74</v>
      </c>
      <c r="F124" t="s">
        <v>11</v>
      </c>
      <c r="G124">
        <v>2</v>
      </c>
    </row>
    <row r="125" spans="1:7">
      <c r="A125" s="1" t="s">
        <v>16</v>
      </c>
      <c r="B125">
        <v>5</v>
      </c>
      <c r="D125">
        <v>2</v>
      </c>
      <c r="E125">
        <v>0.76</v>
      </c>
      <c r="F125" t="s">
        <v>11</v>
      </c>
    </row>
    <row r="126" spans="1:7">
      <c r="A126" t="s">
        <v>4</v>
      </c>
      <c r="B126">
        <v>4</v>
      </c>
      <c r="C126">
        <v>20</v>
      </c>
      <c r="D126">
        <v>2</v>
      </c>
      <c r="E126">
        <v>0.78</v>
      </c>
      <c r="F126" t="s">
        <v>11</v>
      </c>
    </row>
    <row r="127" spans="1:7">
      <c r="A127" t="s">
        <v>4</v>
      </c>
      <c r="B127">
        <v>4</v>
      </c>
      <c r="C127">
        <v>19</v>
      </c>
      <c r="D127">
        <v>2</v>
      </c>
      <c r="E127">
        <v>0.79</v>
      </c>
      <c r="F127" t="s">
        <v>11</v>
      </c>
    </row>
    <row r="128" spans="1:7">
      <c r="A128" s="1" t="s">
        <v>16</v>
      </c>
      <c r="B128">
        <v>4</v>
      </c>
      <c r="D128">
        <v>2</v>
      </c>
      <c r="E128">
        <v>0.8</v>
      </c>
      <c r="F128" t="s">
        <v>11</v>
      </c>
    </row>
    <row r="129" spans="1:7">
      <c r="A129" s="1" t="s">
        <v>16</v>
      </c>
      <c r="B129">
        <v>5</v>
      </c>
      <c r="D129">
        <v>2</v>
      </c>
      <c r="E129">
        <v>0.81</v>
      </c>
      <c r="F129" t="s">
        <v>11</v>
      </c>
    </row>
    <row r="130" spans="1:7">
      <c r="A130" t="s">
        <v>18</v>
      </c>
      <c r="B130">
        <v>6</v>
      </c>
      <c r="C130">
        <v>6</v>
      </c>
      <c r="D130">
        <v>2</v>
      </c>
      <c r="E130">
        <v>0.81</v>
      </c>
      <c r="F130" t="s">
        <v>11</v>
      </c>
    </row>
    <row r="131" spans="1:7">
      <c r="A131" t="s">
        <v>4</v>
      </c>
      <c r="B131">
        <v>5</v>
      </c>
      <c r="C131">
        <v>16</v>
      </c>
      <c r="D131">
        <v>2</v>
      </c>
      <c r="E131">
        <v>0.84</v>
      </c>
      <c r="F131" t="s">
        <v>11</v>
      </c>
    </row>
    <row r="132" spans="1:7">
      <c r="A132" t="s">
        <v>4</v>
      </c>
      <c r="B132">
        <v>5</v>
      </c>
      <c r="C132">
        <v>26</v>
      </c>
      <c r="D132">
        <v>2</v>
      </c>
      <c r="E132">
        <v>0.84</v>
      </c>
      <c r="F132" t="s">
        <v>11</v>
      </c>
    </row>
    <row r="133" spans="1:7">
      <c r="A133" t="s">
        <v>15</v>
      </c>
      <c r="B133">
        <v>5</v>
      </c>
      <c r="C133">
        <v>27</v>
      </c>
      <c r="D133">
        <v>2</v>
      </c>
      <c r="E133">
        <v>0.86</v>
      </c>
      <c r="F133" t="s">
        <v>11</v>
      </c>
    </row>
    <row r="134" spans="1:7">
      <c r="A134" s="1" t="s">
        <v>15</v>
      </c>
      <c r="B134">
        <v>6</v>
      </c>
      <c r="C134">
        <v>30</v>
      </c>
      <c r="D134">
        <v>2</v>
      </c>
      <c r="E134">
        <v>0.99</v>
      </c>
      <c r="F134" t="s">
        <v>11</v>
      </c>
    </row>
    <row r="135" spans="1:7">
      <c r="A135" t="s">
        <v>4</v>
      </c>
      <c r="B135">
        <v>6</v>
      </c>
      <c r="C135">
        <v>22</v>
      </c>
      <c r="D135">
        <v>2</v>
      </c>
      <c r="E135">
        <v>1.01</v>
      </c>
      <c r="F135" t="s">
        <v>11</v>
      </c>
    </row>
    <row r="136" spans="1:7">
      <c r="A136" t="s">
        <v>4</v>
      </c>
      <c r="B136">
        <v>6</v>
      </c>
      <c r="C136">
        <v>25</v>
      </c>
      <c r="D136">
        <v>2</v>
      </c>
      <c r="E136">
        <v>1.06</v>
      </c>
      <c r="F136" t="s">
        <v>11</v>
      </c>
    </row>
    <row r="137" spans="1:7">
      <c r="A137" t="s">
        <v>4</v>
      </c>
      <c r="B137">
        <v>5</v>
      </c>
      <c r="C137">
        <v>1</v>
      </c>
      <c r="D137">
        <v>2</v>
      </c>
      <c r="E137">
        <v>1.0900000000000001</v>
      </c>
      <c r="F137" t="s">
        <v>11</v>
      </c>
      <c r="G137" t="s">
        <v>14</v>
      </c>
    </row>
    <row r="138" spans="1:7">
      <c r="A138" t="s">
        <v>8</v>
      </c>
      <c r="B138">
        <v>4</v>
      </c>
      <c r="C138">
        <v>6</v>
      </c>
      <c r="D138">
        <v>2</v>
      </c>
      <c r="E138">
        <v>1.27</v>
      </c>
      <c r="F138" t="s">
        <v>11</v>
      </c>
    </row>
    <row r="139" spans="1:7">
      <c r="A139" t="s">
        <v>8</v>
      </c>
      <c r="B139">
        <v>6</v>
      </c>
      <c r="C139">
        <v>12</v>
      </c>
      <c r="D139">
        <v>2</v>
      </c>
      <c r="E139">
        <v>1.28</v>
      </c>
      <c r="F139" t="s">
        <v>11</v>
      </c>
    </row>
    <row r="140" spans="1:7">
      <c r="A140" t="s">
        <v>8</v>
      </c>
      <c r="B140">
        <v>5</v>
      </c>
      <c r="C140">
        <v>9</v>
      </c>
      <c r="D140">
        <v>2</v>
      </c>
      <c r="E140">
        <v>1.39</v>
      </c>
      <c r="F140" t="s">
        <v>11</v>
      </c>
    </row>
    <row r="141" spans="1:7">
      <c r="A141" t="s">
        <v>21</v>
      </c>
      <c r="B141">
        <v>4</v>
      </c>
      <c r="D141">
        <v>2</v>
      </c>
      <c r="E141">
        <v>2.5299999999999998</v>
      </c>
      <c r="F141" t="s">
        <v>11</v>
      </c>
    </row>
    <row r="142" spans="1:7">
      <c r="A142" t="s">
        <v>21</v>
      </c>
      <c r="B142">
        <v>6</v>
      </c>
      <c r="D142">
        <v>2</v>
      </c>
      <c r="E142">
        <v>2.83</v>
      </c>
      <c r="F142" t="s">
        <v>11</v>
      </c>
    </row>
    <row r="143" spans="1:7">
      <c r="A143" t="s">
        <v>21</v>
      </c>
      <c r="B143">
        <v>6</v>
      </c>
      <c r="D143">
        <v>2</v>
      </c>
      <c r="E143">
        <v>3.31</v>
      </c>
      <c r="F143" t="s">
        <v>11</v>
      </c>
    </row>
    <row r="144" spans="1:7">
      <c r="A144" t="s">
        <v>21</v>
      </c>
      <c r="B144">
        <v>5</v>
      </c>
      <c r="D144">
        <v>2</v>
      </c>
      <c r="E144">
        <v>4.0599999999999996</v>
      </c>
      <c r="F144" t="s">
        <v>11</v>
      </c>
    </row>
    <row r="145" spans="1:8">
      <c r="A145" t="s">
        <v>21</v>
      </c>
      <c r="B145">
        <v>6</v>
      </c>
      <c r="D145">
        <v>2</v>
      </c>
      <c r="E145">
        <v>4.63</v>
      </c>
      <c r="F145" t="s">
        <v>11</v>
      </c>
    </row>
    <row r="146" spans="1:8">
      <c r="A146" t="s">
        <v>21</v>
      </c>
      <c r="B146">
        <v>5</v>
      </c>
      <c r="D146">
        <v>2</v>
      </c>
      <c r="E146">
        <v>4.66</v>
      </c>
      <c r="F146" t="s">
        <v>11</v>
      </c>
    </row>
    <row r="147" spans="1:8">
      <c r="A147" t="s">
        <v>21</v>
      </c>
      <c r="B147">
        <v>5</v>
      </c>
      <c r="D147">
        <v>2</v>
      </c>
      <c r="E147">
        <v>4.99</v>
      </c>
      <c r="F147" t="s">
        <v>11</v>
      </c>
    </row>
    <row r="148" spans="1:8">
      <c r="A148" t="s">
        <v>21</v>
      </c>
      <c r="B148">
        <v>4</v>
      </c>
      <c r="D148">
        <v>2</v>
      </c>
      <c r="E148">
        <v>5.01</v>
      </c>
      <c r="F148" t="s">
        <v>11</v>
      </c>
    </row>
    <row r="149" spans="1:8">
      <c r="A149" t="s">
        <v>21</v>
      </c>
      <c r="B149">
        <v>5</v>
      </c>
      <c r="D149">
        <v>2</v>
      </c>
      <c r="E149">
        <v>5.4</v>
      </c>
      <c r="F149" t="s">
        <v>11</v>
      </c>
    </row>
    <row r="150" spans="1:8">
      <c r="A150" t="s">
        <v>21</v>
      </c>
      <c r="B150">
        <v>4</v>
      </c>
      <c r="D150">
        <v>2</v>
      </c>
      <c r="E150">
        <v>6.1</v>
      </c>
      <c r="F150" t="s">
        <v>11</v>
      </c>
    </row>
    <row r="151" spans="1:8">
      <c r="A151" t="s">
        <v>24</v>
      </c>
      <c r="B151">
        <v>1</v>
      </c>
      <c r="E151">
        <v>0</v>
      </c>
      <c r="F151" t="s">
        <v>12</v>
      </c>
      <c r="H151">
        <v>0</v>
      </c>
    </row>
    <row r="152" spans="1:8">
      <c r="A152" t="s">
        <v>24</v>
      </c>
      <c r="B152">
        <v>1</v>
      </c>
      <c r="E152">
        <v>0</v>
      </c>
      <c r="F152" t="s">
        <v>12</v>
      </c>
      <c r="H152">
        <v>0</v>
      </c>
    </row>
    <row r="153" spans="1:8">
      <c r="A153" t="s">
        <v>24</v>
      </c>
      <c r="B153">
        <v>1</v>
      </c>
      <c r="E153">
        <v>0</v>
      </c>
      <c r="F153" t="s">
        <v>12</v>
      </c>
      <c r="H153">
        <v>0</v>
      </c>
    </row>
    <row r="154" spans="1:8">
      <c r="A154" t="s">
        <v>24</v>
      </c>
      <c r="B154">
        <v>2</v>
      </c>
      <c r="E154">
        <v>0</v>
      </c>
      <c r="F154" t="s">
        <v>12</v>
      </c>
      <c r="H154">
        <v>0</v>
      </c>
    </row>
    <row r="155" spans="1:8">
      <c r="A155" t="s">
        <v>24</v>
      </c>
      <c r="B155">
        <v>2</v>
      </c>
      <c r="E155">
        <v>0</v>
      </c>
      <c r="F155" t="s">
        <v>12</v>
      </c>
      <c r="H155">
        <v>0</v>
      </c>
    </row>
    <row r="156" spans="1:8">
      <c r="A156" t="s">
        <v>24</v>
      </c>
      <c r="B156">
        <v>2</v>
      </c>
      <c r="E156">
        <v>0</v>
      </c>
      <c r="F156" t="s">
        <v>12</v>
      </c>
      <c r="H156">
        <v>0</v>
      </c>
    </row>
    <row r="157" spans="1:8">
      <c r="A157" t="s">
        <v>24</v>
      </c>
      <c r="B157">
        <v>3</v>
      </c>
      <c r="E157">
        <v>0</v>
      </c>
      <c r="F157" t="s">
        <v>12</v>
      </c>
      <c r="H157">
        <v>0</v>
      </c>
    </row>
    <row r="158" spans="1:8">
      <c r="A158" t="s">
        <v>24</v>
      </c>
      <c r="B158">
        <v>3</v>
      </c>
      <c r="E158">
        <v>0</v>
      </c>
      <c r="F158" t="s">
        <v>12</v>
      </c>
      <c r="H158">
        <v>0</v>
      </c>
    </row>
    <row r="159" spans="1:8">
      <c r="A159" t="s">
        <v>24</v>
      </c>
      <c r="B159">
        <v>3</v>
      </c>
      <c r="E159">
        <v>0</v>
      </c>
      <c r="F159" t="s">
        <v>12</v>
      </c>
      <c r="H159">
        <v>0</v>
      </c>
    </row>
    <row r="160" spans="1:8">
      <c r="A160" t="s">
        <v>24</v>
      </c>
      <c r="B160">
        <v>4</v>
      </c>
      <c r="E160">
        <v>0</v>
      </c>
      <c r="F160" t="s">
        <v>12</v>
      </c>
      <c r="H160">
        <v>0</v>
      </c>
    </row>
    <row r="161" spans="1:8">
      <c r="A161" t="s">
        <v>24</v>
      </c>
      <c r="B161">
        <v>4</v>
      </c>
      <c r="E161">
        <v>0</v>
      </c>
      <c r="F161" t="s">
        <v>12</v>
      </c>
      <c r="H161">
        <v>0</v>
      </c>
    </row>
    <row r="162" spans="1:8">
      <c r="A162" t="s">
        <v>24</v>
      </c>
      <c r="B162">
        <v>4</v>
      </c>
      <c r="E162">
        <v>0</v>
      </c>
      <c r="F162" t="s">
        <v>12</v>
      </c>
      <c r="H162">
        <v>0</v>
      </c>
    </row>
    <row r="163" spans="1:8">
      <c r="A163" t="s">
        <v>24</v>
      </c>
      <c r="B163">
        <v>5</v>
      </c>
      <c r="E163">
        <v>0</v>
      </c>
      <c r="F163" t="s">
        <v>12</v>
      </c>
      <c r="H163">
        <v>0</v>
      </c>
    </row>
    <row r="164" spans="1:8">
      <c r="A164" t="s">
        <v>24</v>
      </c>
      <c r="B164">
        <v>5</v>
      </c>
      <c r="E164">
        <v>0</v>
      </c>
      <c r="F164" t="s">
        <v>12</v>
      </c>
      <c r="H164">
        <v>0</v>
      </c>
    </row>
    <row r="165" spans="1:8">
      <c r="A165" t="s">
        <v>24</v>
      </c>
      <c r="B165">
        <v>5</v>
      </c>
      <c r="E165">
        <v>0</v>
      </c>
      <c r="F165" t="s">
        <v>12</v>
      </c>
      <c r="H165">
        <v>0</v>
      </c>
    </row>
    <row r="166" spans="1:8">
      <c r="A166" t="s">
        <v>24</v>
      </c>
      <c r="B166">
        <v>6</v>
      </c>
      <c r="E166">
        <v>0</v>
      </c>
      <c r="F166" t="s">
        <v>12</v>
      </c>
      <c r="H166">
        <v>0</v>
      </c>
    </row>
    <row r="167" spans="1:8">
      <c r="A167" t="s">
        <v>24</v>
      </c>
      <c r="B167">
        <v>6</v>
      </c>
      <c r="E167">
        <v>0</v>
      </c>
      <c r="F167" t="s">
        <v>12</v>
      </c>
      <c r="H167">
        <v>0</v>
      </c>
    </row>
    <row r="168" spans="1:8">
      <c r="A168" t="s">
        <v>24</v>
      </c>
      <c r="B168">
        <v>6</v>
      </c>
      <c r="E168">
        <v>0</v>
      </c>
      <c r="F168" t="s">
        <v>12</v>
      </c>
      <c r="H168">
        <v>0</v>
      </c>
    </row>
    <row r="169" spans="1:8">
      <c r="A169" t="s">
        <v>20</v>
      </c>
      <c r="B169">
        <v>1</v>
      </c>
      <c r="E169">
        <v>0</v>
      </c>
      <c r="F169" t="s">
        <v>12</v>
      </c>
      <c r="H169">
        <v>0</v>
      </c>
    </row>
    <row r="170" spans="1:8">
      <c r="A170" t="s">
        <v>20</v>
      </c>
      <c r="B170">
        <v>1</v>
      </c>
      <c r="E170">
        <v>0</v>
      </c>
      <c r="F170" t="s">
        <v>12</v>
      </c>
      <c r="H170">
        <v>0</v>
      </c>
    </row>
    <row r="171" spans="1:8">
      <c r="A171" t="s">
        <v>20</v>
      </c>
      <c r="B171">
        <v>1</v>
      </c>
      <c r="E171">
        <v>0</v>
      </c>
      <c r="F171" t="s">
        <v>12</v>
      </c>
      <c r="H171">
        <v>0</v>
      </c>
    </row>
    <row r="172" spans="1:8">
      <c r="A172" t="s">
        <v>20</v>
      </c>
      <c r="B172">
        <v>2</v>
      </c>
      <c r="E172">
        <v>0</v>
      </c>
      <c r="F172" t="s">
        <v>12</v>
      </c>
      <c r="H172">
        <v>0</v>
      </c>
    </row>
    <row r="173" spans="1:8">
      <c r="A173" t="s">
        <v>20</v>
      </c>
      <c r="B173">
        <v>2</v>
      </c>
      <c r="E173">
        <v>0</v>
      </c>
      <c r="F173" t="s">
        <v>12</v>
      </c>
      <c r="H173">
        <v>0</v>
      </c>
    </row>
    <row r="174" spans="1:8">
      <c r="A174" t="s">
        <v>20</v>
      </c>
      <c r="B174">
        <v>2</v>
      </c>
      <c r="E174">
        <v>0</v>
      </c>
      <c r="F174" t="s">
        <v>12</v>
      </c>
      <c r="H174">
        <v>0</v>
      </c>
    </row>
    <row r="175" spans="1:8">
      <c r="A175" t="s">
        <v>20</v>
      </c>
      <c r="B175">
        <v>3</v>
      </c>
      <c r="E175">
        <v>0</v>
      </c>
      <c r="F175" t="s">
        <v>12</v>
      </c>
      <c r="H175">
        <v>0</v>
      </c>
    </row>
    <row r="176" spans="1:8">
      <c r="A176" t="s">
        <v>20</v>
      </c>
      <c r="B176">
        <v>3</v>
      </c>
      <c r="E176">
        <v>0</v>
      </c>
      <c r="F176" t="s">
        <v>12</v>
      </c>
      <c r="H176">
        <v>0</v>
      </c>
    </row>
    <row r="177" spans="1:8">
      <c r="A177" t="s">
        <v>20</v>
      </c>
      <c r="B177">
        <v>3</v>
      </c>
      <c r="E177">
        <v>0</v>
      </c>
      <c r="F177" t="s">
        <v>12</v>
      </c>
      <c r="H177">
        <v>0</v>
      </c>
    </row>
    <row r="178" spans="1:8">
      <c r="A178" t="s">
        <v>20</v>
      </c>
      <c r="B178">
        <v>6</v>
      </c>
      <c r="E178">
        <v>0.18</v>
      </c>
      <c r="F178" t="s">
        <v>11</v>
      </c>
    </row>
    <row r="179" spans="1:8">
      <c r="A179" t="s">
        <v>20</v>
      </c>
      <c r="B179">
        <v>6</v>
      </c>
      <c r="E179">
        <v>0.19</v>
      </c>
      <c r="F179" t="s">
        <v>11</v>
      </c>
    </row>
    <row r="180" spans="1:8">
      <c r="A180" t="s">
        <v>20</v>
      </c>
      <c r="B180">
        <v>5</v>
      </c>
      <c r="E180">
        <v>0.23</v>
      </c>
      <c r="F180" t="s">
        <v>11</v>
      </c>
    </row>
    <row r="181" spans="1:8">
      <c r="A181" t="s">
        <v>20</v>
      </c>
      <c r="B181">
        <v>6</v>
      </c>
      <c r="E181">
        <v>0.23</v>
      </c>
      <c r="F181" t="s">
        <v>11</v>
      </c>
    </row>
    <row r="182" spans="1:8">
      <c r="A182" t="s">
        <v>20</v>
      </c>
      <c r="B182">
        <v>4</v>
      </c>
      <c r="E182">
        <v>0.31</v>
      </c>
      <c r="F182" t="s">
        <v>11</v>
      </c>
    </row>
    <row r="183" spans="1:8">
      <c r="A183" t="s">
        <v>20</v>
      </c>
      <c r="B183">
        <v>5</v>
      </c>
      <c r="E183">
        <v>0.32</v>
      </c>
      <c r="F183" t="s">
        <v>11</v>
      </c>
    </row>
    <row r="184" spans="1:8">
      <c r="A184" t="s">
        <v>20</v>
      </c>
      <c r="B184">
        <v>5</v>
      </c>
      <c r="E184">
        <v>0.33</v>
      </c>
      <c r="F184" t="s">
        <v>11</v>
      </c>
    </row>
    <row r="185" spans="1:8">
      <c r="A185" t="s">
        <v>20</v>
      </c>
      <c r="B185">
        <v>4</v>
      </c>
      <c r="E185">
        <v>0.4</v>
      </c>
      <c r="F185" t="s">
        <v>11</v>
      </c>
    </row>
    <row r="186" spans="1:8">
      <c r="A186" t="s">
        <v>20</v>
      </c>
      <c r="B186">
        <v>4</v>
      </c>
      <c r="E186">
        <v>0.41</v>
      </c>
      <c r="F186" t="s">
        <v>11</v>
      </c>
    </row>
    <row r="187" spans="1:8">
      <c r="B187">
        <v>6</v>
      </c>
      <c r="E187">
        <v>0.55000000000000004</v>
      </c>
    </row>
    <row r="188" spans="1:8">
      <c r="A188" t="s">
        <v>23</v>
      </c>
      <c r="B188">
        <v>2</v>
      </c>
      <c r="E188">
        <v>0.65</v>
      </c>
      <c r="F188" t="s">
        <v>11</v>
      </c>
    </row>
    <row r="189" spans="1:8">
      <c r="A189" t="s">
        <v>23</v>
      </c>
      <c r="B189">
        <v>2</v>
      </c>
      <c r="E189">
        <v>0.68</v>
      </c>
      <c r="F189" t="s">
        <v>11</v>
      </c>
    </row>
    <row r="190" spans="1:8">
      <c r="B190">
        <v>6</v>
      </c>
      <c r="E190">
        <v>0.74</v>
      </c>
    </row>
    <row r="191" spans="1:8">
      <c r="A191" t="s">
        <v>23</v>
      </c>
      <c r="B191">
        <v>2</v>
      </c>
      <c r="E191">
        <v>0.79</v>
      </c>
      <c r="F191" t="s">
        <v>11</v>
      </c>
    </row>
    <row r="192" spans="1:8">
      <c r="B192">
        <v>5</v>
      </c>
      <c r="E192">
        <v>0.89</v>
      </c>
    </row>
    <row r="193" spans="1:6">
      <c r="B193">
        <v>6</v>
      </c>
      <c r="E193">
        <v>0.94</v>
      </c>
    </row>
    <row r="194" spans="1:6">
      <c r="B194">
        <v>5</v>
      </c>
      <c r="E194">
        <v>0.99</v>
      </c>
    </row>
    <row r="195" spans="1:6">
      <c r="A195" t="s">
        <v>27</v>
      </c>
      <c r="B195">
        <v>4</v>
      </c>
      <c r="E195">
        <v>1.01</v>
      </c>
    </row>
    <row r="196" spans="1:6">
      <c r="B196">
        <v>4</v>
      </c>
      <c r="E196">
        <v>1.04</v>
      </c>
    </row>
    <row r="197" spans="1:6">
      <c r="B197">
        <v>5</v>
      </c>
      <c r="E197">
        <v>1.0900000000000001</v>
      </c>
    </row>
    <row r="198" spans="1:6">
      <c r="B198">
        <v>4</v>
      </c>
      <c r="E198">
        <v>1.1000000000000001</v>
      </c>
    </row>
    <row r="199" spans="1:6">
      <c r="A199" t="s">
        <v>23</v>
      </c>
      <c r="B199">
        <v>3</v>
      </c>
      <c r="E199">
        <v>1.22</v>
      </c>
      <c r="F199" t="s">
        <v>11</v>
      </c>
    </row>
    <row r="200" spans="1:6">
      <c r="A200" t="s">
        <v>23</v>
      </c>
      <c r="B200">
        <v>3</v>
      </c>
      <c r="E200">
        <v>1.31</v>
      </c>
      <c r="F200" t="s">
        <v>11</v>
      </c>
    </row>
    <row r="201" spans="1:6">
      <c r="A201" t="s">
        <v>23</v>
      </c>
      <c r="B201">
        <v>6</v>
      </c>
      <c r="E201">
        <v>1.41</v>
      </c>
      <c r="F201" t="s">
        <v>11</v>
      </c>
    </row>
    <row r="202" spans="1:6">
      <c r="A202" t="s">
        <v>23</v>
      </c>
      <c r="B202">
        <v>1</v>
      </c>
      <c r="E202">
        <v>1.49</v>
      </c>
      <c r="F202" t="s">
        <v>11</v>
      </c>
    </row>
    <row r="203" spans="1:6">
      <c r="A203" t="s">
        <v>23</v>
      </c>
      <c r="B203">
        <v>5</v>
      </c>
      <c r="E203">
        <v>1.58</v>
      </c>
      <c r="F203" t="s">
        <v>11</v>
      </c>
    </row>
    <row r="204" spans="1:6">
      <c r="A204" t="s">
        <v>23</v>
      </c>
      <c r="B204">
        <v>5</v>
      </c>
      <c r="E204">
        <v>1.6</v>
      </c>
      <c r="F204" t="s">
        <v>11</v>
      </c>
    </row>
    <row r="205" spans="1:6">
      <c r="A205" t="s">
        <v>23</v>
      </c>
      <c r="B205">
        <v>6</v>
      </c>
      <c r="E205">
        <v>1.71</v>
      </c>
      <c r="F205" t="s">
        <v>11</v>
      </c>
    </row>
    <row r="206" spans="1:6">
      <c r="A206" t="s">
        <v>23</v>
      </c>
      <c r="B206">
        <v>3</v>
      </c>
      <c r="E206">
        <v>1.73</v>
      </c>
      <c r="F206" t="s">
        <v>11</v>
      </c>
    </row>
    <row r="207" spans="1:6">
      <c r="A207" t="s">
        <v>23</v>
      </c>
      <c r="B207">
        <v>4</v>
      </c>
      <c r="E207">
        <v>1.81</v>
      </c>
      <c r="F207" t="s">
        <v>11</v>
      </c>
    </row>
    <row r="208" spans="1:6">
      <c r="A208" t="s">
        <v>23</v>
      </c>
      <c r="B208">
        <v>1</v>
      </c>
      <c r="E208">
        <v>1.86</v>
      </c>
      <c r="F208" t="s">
        <v>11</v>
      </c>
    </row>
    <row r="209" spans="1:7">
      <c r="A209" t="s">
        <v>23</v>
      </c>
      <c r="B209">
        <v>6</v>
      </c>
      <c r="E209">
        <v>2.0099999999999998</v>
      </c>
      <c r="F209" t="s">
        <v>11</v>
      </c>
    </row>
    <row r="210" spans="1:7">
      <c r="B210">
        <v>6</v>
      </c>
      <c r="E210">
        <v>2.2200000000000002</v>
      </c>
    </row>
    <row r="211" spans="1:7">
      <c r="B211">
        <v>5</v>
      </c>
      <c r="E211">
        <v>2.31</v>
      </c>
    </row>
    <row r="212" spans="1:7">
      <c r="A212" t="s">
        <v>23</v>
      </c>
      <c r="B212">
        <v>4</v>
      </c>
      <c r="E212">
        <v>2.3199999999999998</v>
      </c>
      <c r="F212" t="s">
        <v>11</v>
      </c>
    </row>
    <row r="213" spans="1:7">
      <c r="B213">
        <v>4</v>
      </c>
      <c r="E213">
        <v>2.4500000000000002</v>
      </c>
    </row>
    <row r="214" spans="1:7">
      <c r="B214">
        <v>5</v>
      </c>
      <c r="E214">
        <v>2.46</v>
      </c>
    </row>
    <row r="215" spans="1:7">
      <c r="A215" t="s">
        <v>25</v>
      </c>
      <c r="B215">
        <v>6</v>
      </c>
      <c r="E215">
        <v>2.4700000000000002</v>
      </c>
      <c r="G215" t="s">
        <v>26</v>
      </c>
    </row>
    <row r="216" spans="1:7">
      <c r="B216">
        <v>6</v>
      </c>
      <c r="E216">
        <v>2.5299999999999998</v>
      </c>
    </row>
    <row r="217" spans="1:7">
      <c r="B217">
        <v>4</v>
      </c>
      <c r="E217">
        <v>2.54</v>
      </c>
    </row>
    <row r="218" spans="1:7">
      <c r="B218">
        <v>4</v>
      </c>
      <c r="E218">
        <v>2.58</v>
      </c>
    </row>
    <row r="219" spans="1:7">
      <c r="B219">
        <v>5</v>
      </c>
      <c r="E219">
        <v>2.65</v>
      </c>
    </row>
    <row r="220" spans="1:7">
      <c r="A220" t="s">
        <v>23</v>
      </c>
      <c r="B220">
        <v>4</v>
      </c>
      <c r="E220">
        <v>3.05</v>
      </c>
      <c r="F220" t="s">
        <v>11</v>
      </c>
    </row>
    <row r="221" spans="1:7">
      <c r="A221" t="s">
        <v>23</v>
      </c>
      <c r="B221">
        <v>5</v>
      </c>
      <c r="E221">
        <v>3.31</v>
      </c>
      <c r="F221" t="s">
        <v>11</v>
      </c>
    </row>
    <row r="222" spans="1:7">
      <c r="A222" t="s">
        <v>23</v>
      </c>
      <c r="B222">
        <v>1</v>
      </c>
      <c r="E222">
        <v>4.0199999999999996</v>
      </c>
      <c r="F222" t="s">
        <v>11</v>
      </c>
    </row>
    <row r="223" spans="1:7">
      <c r="B223">
        <v>1</v>
      </c>
      <c r="E223">
        <v>11.99</v>
      </c>
    </row>
    <row r="224" spans="1:7">
      <c r="B224">
        <v>1</v>
      </c>
      <c r="E224">
        <v>21.55</v>
      </c>
    </row>
    <row r="225" spans="1:5">
      <c r="B225">
        <v>2</v>
      </c>
      <c r="E225">
        <v>25.33</v>
      </c>
    </row>
    <row r="226" spans="1:5">
      <c r="B226">
        <v>2</v>
      </c>
      <c r="E226">
        <v>29.43</v>
      </c>
    </row>
    <row r="227" spans="1:5">
      <c r="B227">
        <v>3</v>
      </c>
      <c r="E227">
        <v>31.1</v>
      </c>
    </row>
    <row r="228" spans="1:5">
      <c r="B228">
        <v>2</v>
      </c>
      <c r="E228">
        <v>31.76</v>
      </c>
    </row>
    <row r="229" spans="1:5">
      <c r="A229" t="s">
        <v>25</v>
      </c>
      <c r="B229">
        <v>1</v>
      </c>
      <c r="E229">
        <v>33.6</v>
      </c>
    </row>
    <row r="230" spans="1:5">
      <c r="B230">
        <v>3</v>
      </c>
      <c r="E230">
        <v>33.979999999999997</v>
      </c>
    </row>
    <row r="231" spans="1:5">
      <c r="B231">
        <v>3</v>
      </c>
      <c r="E231">
        <v>36.67</v>
      </c>
    </row>
    <row r="1048576" spans="6:6">
      <c r="F1048576" t="s">
        <v>11</v>
      </c>
    </row>
  </sheetData>
  <sortState ref="A2:H231">
    <sortCondition ref="D2:D231"/>
    <sortCondition ref="E2:E231"/>
    <sortCondition ref="F2:F2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" sqref="E2"/>
    </sheetView>
  </sheetViews>
  <sheetFormatPr baseColWidth="10" defaultRowHeight="15" x14ac:dyDescent="0"/>
  <sheetData>
    <row r="1" spans="1:2">
      <c r="A1" t="s">
        <v>5</v>
      </c>
    </row>
    <row r="2" spans="1:2">
      <c r="A2">
        <v>1</v>
      </c>
      <c r="B2" t="s">
        <v>6</v>
      </c>
    </row>
    <row r="3" spans="1:2">
      <c r="A3">
        <v>2</v>
      </c>
      <c r="B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opLeftCell="A108" workbookViewId="0">
      <selection activeCell="B119" sqref="B119:B133"/>
    </sheetView>
  </sheetViews>
  <sheetFormatPr baseColWidth="10" defaultRowHeight="15" x14ac:dyDescent="0"/>
  <cols>
    <col min="1" max="1" width="20.6640625" customWidth="1"/>
  </cols>
  <sheetData>
    <row r="1" spans="1:2">
      <c r="A1" s="1" t="s">
        <v>0</v>
      </c>
      <c r="B1" s="1" t="s">
        <v>1</v>
      </c>
    </row>
    <row r="2" spans="1:2">
      <c r="A2" t="s">
        <v>25</v>
      </c>
      <c r="B2">
        <v>6</v>
      </c>
    </row>
    <row r="3" spans="1:2">
      <c r="A3" t="s">
        <v>25</v>
      </c>
      <c r="B3">
        <v>1</v>
      </c>
    </row>
    <row r="4" spans="1:2">
      <c r="A4" t="s">
        <v>17</v>
      </c>
      <c r="B4">
        <v>4</v>
      </c>
    </row>
    <row r="5" spans="1:2">
      <c r="A5" t="s">
        <v>17</v>
      </c>
      <c r="B5">
        <v>4</v>
      </c>
    </row>
    <row r="6" spans="1:2">
      <c r="A6" t="s">
        <v>17</v>
      </c>
      <c r="B6">
        <v>6</v>
      </c>
    </row>
    <row r="7" spans="1:2">
      <c r="A7" t="s">
        <v>17</v>
      </c>
      <c r="B7">
        <v>5</v>
      </c>
    </row>
    <row r="8" spans="1:2">
      <c r="A8" t="s">
        <v>17</v>
      </c>
      <c r="B8">
        <v>6</v>
      </c>
    </row>
    <row r="9" spans="1:2">
      <c r="A9" t="s">
        <v>17</v>
      </c>
      <c r="B9">
        <v>6</v>
      </c>
    </row>
    <row r="10" spans="1:2">
      <c r="A10" t="s">
        <v>17</v>
      </c>
      <c r="B10">
        <v>2</v>
      </c>
    </row>
    <row r="11" spans="1:2">
      <c r="A11" t="s">
        <v>17</v>
      </c>
      <c r="B11">
        <v>5</v>
      </c>
    </row>
    <row r="12" spans="1:2">
      <c r="A12" t="s">
        <v>17</v>
      </c>
      <c r="B12">
        <v>2</v>
      </c>
    </row>
    <row r="13" spans="1:2">
      <c r="A13" t="s">
        <v>17</v>
      </c>
      <c r="B13">
        <v>4</v>
      </c>
    </row>
    <row r="14" spans="1:2">
      <c r="A14" t="s">
        <v>17</v>
      </c>
      <c r="B14">
        <v>1</v>
      </c>
    </row>
    <row r="15" spans="1:2">
      <c r="A15" t="s">
        <v>17</v>
      </c>
      <c r="B15">
        <v>5</v>
      </c>
    </row>
    <row r="16" spans="1:2">
      <c r="A16" t="s">
        <v>17</v>
      </c>
      <c r="B16">
        <v>1</v>
      </c>
    </row>
    <row r="17" spans="1:2">
      <c r="A17" t="s">
        <v>17</v>
      </c>
      <c r="B17">
        <v>2</v>
      </c>
    </row>
    <row r="18" spans="1:2">
      <c r="A18" t="s">
        <v>17</v>
      </c>
      <c r="B18">
        <v>3</v>
      </c>
    </row>
    <row r="19" spans="1:2">
      <c r="A19" t="s">
        <v>17</v>
      </c>
      <c r="B19">
        <v>1</v>
      </c>
    </row>
    <row r="20" spans="1:2">
      <c r="A20" t="s">
        <v>17</v>
      </c>
      <c r="B20">
        <v>3</v>
      </c>
    </row>
    <row r="21" spans="1:2">
      <c r="A21" t="s">
        <v>17</v>
      </c>
      <c r="B21">
        <v>3</v>
      </c>
    </row>
    <row r="22" spans="1:2">
      <c r="A22" t="s">
        <v>21</v>
      </c>
      <c r="B22">
        <v>2</v>
      </c>
    </row>
    <row r="23" spans="1:2">
      <c r="A23" t="s">
        <v>21</v>
      </c>
      <c r="B23">
        <v>2</v>
      </c>
    </row>
    <row r="24" spans="1:2">
      <c r="A24" t="s">
        <v>21</v>
      </c>
      <c r="B24">
        <v>2</v>
      </c>
    </row>
    <row r="25" spans="1:2">
      <c r="A25" t="s">
        <v>21</v>
      </c>
      <c r="B25">
        <v>3</v>
      </c>
    </row>
    <row r="26" spans="1:2">
      <c r="A26" t="s">
        <v>21</v>
      </c>
      <c r="B26">
        <v>4</v>
      </c>
    </row>
    <row r="27" spans="1:2">
      <c r="A27" t="s">
        <v>21</v>
      </c>
      <c r="B27">
        <v>6</v>
      </c>
    </row>
    <row r="28" spans="1:2">
      <c r="A28" t="s">
        <v>21</v>
      </c>
      <c r="B28">
        <v>3</v>
      </c>
    </row>
    <row r="29" spans="1:2">
      <c r="A29" t="s">
        <v>21</v>
      </c>
      <c r="B29">
        <v>1</v>
      </c>
    </row>
    <row r="30" spans="1:2">
      <c r="A30" t="s">
        <v>21</v>
      </c>
      <c r="B30">
        <v>1</v>
      </c>
    </row>
    <row r="31" spans="1:2">
      <c r="A31" t="s">
        <v>21</v>
      </c>
      <c r="B31">
        <v>3</v>
      </c>
    </row>
    <row r="32" spans="1:2">
      <c r="A32" t="s">
        <v>21</v>
      </c>
      <c r="B32">
        <v>6</v>
      </c>
    </row>
    <row r="33" spans="1:2">
      <c r="A33" t="s">
        <v>21</v>
      </c>
      <c r="B33">
        <v>1</v>
      </c>
    </row>
    <row r="34" spans="1:2">
      <c r="A34" t="s">
        <v>21</v>
      </c>
      <c r="B34">
        <v>5</v>
      </c>
    </row>
    <row r="35" spans="1:2">
      <c r="A35" t="s">
        <v>21</v>
      </c>
      <c r="B35">
        <v>6</v>
      </c>
    </row>
    <row r="36" spans="1:2">
      <c r="A36" t="s">
        <v>21</v>
      </c>
      <c r="B36">
        <v>5</v>
      </c>
    </row>
    <row r="37" spans="1:2">
      <c r="A37" t="s">
        <v>21</v>
      </c>
      <c r="B37">
        <v>5</v>
      </c>
    </row>
    <row r="38" spans="1:2">
      <c r="A38" t="s">
        <v>21</v>
      </c>
      <c r="B38">
        <v>4</v>
      </c>
    </row>
    <row r="39" spans="1:2">
      <c r="A39" t="s">
        <v>21</v>
      </c>
      <c r="B39">
        <v>5</v>
      </c>
    </row>
    <row r="40" spans="1:2">
      <c r="A40" t="s">
        <v>21</v>
      </c>
      <c r="B40">
        <v>4</v>
      </c>
    </row>
    <row r="41" spans="1:2">
      <c r="A41" t="s">
        <v>27</v>
      </c>
      <c r="B41">
        <v>4</v>
      </c>
    </row>
    <row r="42" spans="1:2">
      <c r="A42" t="s">
        <v>24</v>
      </c>
      <c r="B42">
        <v>1</v>
      </c>
    </row>
    <row r="43" spans="1:2">
      <c r="A43" t="s">
        <v>24</v>
      </c>
      <c r="B43">
        <v>1</v>
      </c>
    </row>
    <row r="44" spans="1:2">
      <c r="A44" t="s">
        <v>24</v>
      </c>
      <c r="B44">
        <v>1</v>
      </c>
    </row>
    <row r="45" spans="1:2">
      <c r="A45" t="s">
        <v>24</v>
      </c>
      <c r="B45">
        <v>2</v>
      </c>
    </row>
    <row r="46" spans="1:2">
      <c r="A46" t="s">
        <v>24</v>
      </c>
      <c r="B46">
        <v>2</v>
      </c>
    </row>
    <row r="47" spans="1:2">
      <c r="A47" t="s">
        <v>24</v>
      </c>
      <c r="B47">
        <v>2</v>
      </c>
    </row>
    <row r="48" spans="1:2">
      <c r="A48" t="s">
        <v>24</v>
      </c>
      <c r="B48">
        <v>3</v>
      </c>
    </row>
    <row r="49" spans="1:2">
      <c r="A49" t="s">
        <v>24</v>
      </c>
      <c r="B49">
        <v>3</v>
      </c>
    </row>
    <row r="50" spans="1:2">
      <c r="A50" t="s">
        <v>24</v>
      </c>
      <c r="B50">
        <v>3</v>
      </c>
    </row>
    <row r="51" spans="1:2">
      <c r="A51" t="s">
        <v>24</v>
      </c>
      <c r="B51">
        <v>4</v>
      </c>
    </row>
    <row r="52" spans="1:2">
      <c r="A52" t="s">
        <v>24</v>
      </c>
      <c r="B52">
        <v>4</v>
      </c>
    </row>
    <row r="53" spans="1:2">
      <c r="A53" t="s">
        <v>24</v>
      </c>
      <c r="B53">
        <v>4</v>
      </c>
    </row>
    <row r="54" spans="1:2">
      <c r="A54" t="s">
        <v>24</v>
      </c>
      <c r="B54">
        <v>5</v>
      </c>
    </row>
    <row r="55" spans="1:2">
      <c r="A55" t="s">
        <v>24</v>
      </c>
      <c r="B55">
        <v>5</v>
      </c>
    </row>
    <row r="56" spans="1:2">
      <c r="A56" t="s">
        <v>24</v>
      </c>
      <c r="B56">
        <v>5</v>
      </c>
    </row>
    <row r="57" spans="1:2">
      <c r="A57" t="s">
        <v>24</v>
      </c>
      <c r="B57">
        <v>6</v>
      </c>
    </row>
    <row r="58" spans="1:2">
      <c r="A58" t="s">
        <v>24</v>
      </c>
      <c r="B58">
        <v>6</v>
      </c>
    </row>
    <row r="59" spans="1:2">
      <c r="A59" t="s">
        <v>24</v>
      </c>
      <c r="B59">
        <v>6</v>
      </c>
    </row>
    <row r="60" spans="1:2">
      <c r="A60" t="s">
        <v>23</v>
      </c>
      <c r="B60">
        <v>2</v>
      </c>
    </row>
    <row r="61" spans="1:2">
      <c r="A61" t="s">
        <v>23</v>
      </c>
      <c r="B61">
        <v>2</v>
      </c>
    </row>
    <row r="62" spans="1:2">
      <c r="A62" t="s">
        <v>23</v>
      </c>
      <c r="B62">
        <v>2</v>
      </c>
    </row>
    <row r="63" spans="1:2">
      <c r="A63" t="s">
        <v>23</v>
      </c>
      <c r="B63">
        <v>3</v>
      </c>
    </row>
    <row r="64" spans="1:2">
      <c r="A64" t="s">
        <v>23</v>
      </c>
      <c r="B64">
        <v>3</v>
      </c>
    </row>
    <row r="65" spans="1:2">
      <c r="A65" t="s">
        <v>23</v>
      </c>
      <c r="B65">
        <v>6</v>
      </c>
    </row>
    <row r="66" spans="1:2">
      <c r="A66" t="s">
        <v>23</v>
      </c>
      <c r="B66">
        <v>1</v>
      </c>
    </row>
    <row r="67" spans="1:2">
      <c r="A67" t="s">
        <v>23</v>
      </c>
      <c r="B67">
        <v>5</v>
      </c>
    </row>
    <row r="68" spans="1:2">
      <c r="A68" t="s">
        <v>23</v>
      </c>
      <c r="B68">
        <v>5</v>
      </c>
    </row>
    <row r="69" spans="1:2">
      <c r="A69" t="s">
        <v>23</v>
      </c>
      <c r="B69">
        <v>6</v>
      </c>
    </row>
    <row r="70" spans="1:2">
      <c r="A70" t="s">
        <v>23</v>
      </c>
      <c r="B70">
        <v>3</v>
      </c>
    </row>
    <row r="71" spans="1:2">
      <c r="A71" t="s">
        <v>23</v>
      </c>
      <c r="B71">
        <v>4</v>
      </c>
    </row>
    <row r="72" spans="1:2">
      <c r="A72" t="s">
        <v>23</v>
      </c>
      <c r="B72">
        <v>1</v>
      </c>
    </row>
    <row r="73" spans="1:2">
      <c r="A73" t="s">
        <v>23</v>
      </c>
      <c r="B73">
        <v>6</v>
      </c>
    </row>
    <row r="74" spans="1:2">
      <c r="A74" t="s">
        <v>23</v>
      </c>
      <c r="B74">
        <v>4</v>
      </c>
    </row>
    <row r="75" spans="1:2">
      <c r="A75" t="s">
        <v>23</v>
      </c>
      <c r="B75">
        <v>4</v>
      </c>
    </row>
    <row r="76" spans="1:2">
      <c r="A76" t="s">
        <v>23</v>
      </c>
      <c r="B76">
        <v>5</v>
      </c>
    </row>
    <row r="77" spans="1:2">
      <c r="A77" t="s">
        <v>23</v>
      </c>
      <c r="B77">
        <v>1</v>
      </c>
    </row>
    <row r="78" spans="1:2">
      <c r="A78" t="s">
        <v>19</v>
      </c>
      <c r="B78">
        <v>2</v>
      </c>
    </row>
    <row r="79" spans="1:2">
      <c r="A79" t="s">
        <v>19</v>
      </c>
      <c r="B79">
        <v>2</v>
      </c>
    </row>
    <row r="80" spans="1:2">
      <c r="A80" t="s">
        <v>19</v>
      </c>
      <c r="B80">
        <v>2</v>
      </c>
    </row>
    <row r="81" spans="1:2">
      <c r="A81" t="s">
        <v>19</v>
      </c>
      <c r="B81">
        <v>3</v>
      </c>
    </row>
    <row r="82" spans="1:2">
      <c r="A82" t="s">
        <v>19</v>
      </c>
      <c r="B82">
        <v>3</v>
      </c>
    </row>
    <row r="83" spans="1:2">
      <c r="A83" t="s">
        <v>19</v>
      </c>
      <c r="B83">
        <v>3</v>
      </c>
    </row>
    <row r="84" spans="1:2">
      <c r="A84" t="s">
        <v>19</v>
      </c>
      <c r="B84">
        <v>5</v>
      </c>
    </row>
    <row r="85" spans="1:2">
      <c r="A85" t="s">
        <v>19</v>
      </c>
      <c r="B85">
        <v>1</v>
      </c>
    </row>
    <row r="86" spans="1:2">
      <c r="A86" t="s">
        <v>19</v>
      </c>
      <c r="B86">
        <v>5</v>
      </c>
    </row>
    <row r="87" spans="1:2">
      <c r="A87" t="s">
        <v>19</v>
      </c>
      <c r="B87">
        <v>4</v>
      </c>
    </row>
    <row r="88" spans="1:2">
      <c r="A88" t="s">
        <v>19</v>
      </c>
      <c r="B88">
        <v>5</v>
      </c>
    </row>
    <row r="89" spans="1:2">
      <c r="A89" t="s">
        <v>19</v>
      </c>
      <c r="B89">
        <v>1</v>
      </c>
    </row>
    <row r="90" spans="1:2">
      <c r="A90" t="s">
        <v>19</v>
      </c>
      <c r="B90">
        <v>6</v>
      </c>
    </row>
    <row r="91" spans="1:2">
      <c r="A91" t="s">
        <v>19</v>
      </c>
      <c r="B91">
        <v>4</v>
      </c>
    </row>
    <row r="92" spans="1:2">
      <c r="A92" t="s">
        <v>19</v>
      </c>
      <c r="B92">
        <v>6</v>
      </c>
    </row>
    <row r="93" spans="1:2">
      <c r="A93" t="s">
        <v>19</v>
      </c>
      <c r="B93">
        <v>1</v>
      </c>
    </row>
    <row r="94" spans="1:2">
      <c r="A94" t="s">
        <v>19</v>
      </c>
      <c r="B94">
        <v>4</v>
      </c>
    </row>
    <row r="95" spans="1:2">
      <c r="A95" t="s">
        <v>19</v>
      </c>
      <c r="B95">
        <v>6</v>
      </c>
    </row>
    <row r="96" spans="1:2">
      <c r="A96" s="1" t="s">
        <v>4</v>
      </c>
      <c r="B96">
        <v>2</v>
      </c>
    </row>
    <row r="97" spans="1:2">
      <c r="A97" t="s">
        <v>4</v>
      </c>
      <c r="B97">
        <v>5</v>
      </c>
    </row>
    <row r="98" spans="1:2">
      <c r="A98" t="s">
        <v>4</v>
      </c>
      <c r="B98">
        <v>5</v>
      </c>
    </row>
    <row r="99" spans="1:2">
      <c r="A99" s="1" t="s">
        <v>4</v>
      </c>
      <c r="B99">
        <v>2</v>
      </c>
    </row>
    <row r="100" spans="1:2">
      <c r="A100" s="1" t="s">
        <v>4</v>
      </c>
      <c r="B100">
        <v>2</v>
      </c>
    </row>
    <row r="101" spans="1:2">
      <c r="A101" t="s">
        <v>4</v>
      </c>
      <c r="B101">
        <v>5</v>
      </c>
    </row>
    <row r="102" spans="1:2">
      <c r="A102" t="s">
        <v>4</v>
      </c>
      <c r="B102">
        <v>4</v>
      </c>
    </row>
    <row r="103" spans="1:2">
      <c r="A103" s="1" t="s">
        <v>4</v>
      </c>
      <c r="B103">
        <v>3</v>
      </c>
    </row>
    <row r="104" spans="1:2">
      <c r="A104" t="s">
        <v>4</v>
      </c>
      <c r="B104">
        <v>6</v>
      </c>
    </row>
    <row r="105" spans="1:2">
      <c r="A105" t="s">
        <v>4</v>
      </c>
      <c r="B105">
        <v>4</v>
      </c>
    </row>
    <row r="106" spans="1:2">
      <c r="A106" s="1" t="s">
        <v>4</v>
      </c>
      <c r="B106">
        <v>3</v>
      </c>
    </row>
    <row r="107" spans="1:2">
      <c r="A107" s="1" t="s">
        <v>4</v>
      </c>
      <c r="B107">
        <v>3</v>
      </c>
    </row>
    <row r="108" spans="1:2">
      <c r="A108" s="1" t="s">
        <v>4</v>
      </c>
      <c r="B108">
        <v>1</v>
      </c>
    </row>
    <row r="109" spans="1:2">
      <c r="A109" t="s">
        <v>4</v>
      </c>
      <c r="B109">
        <v>6</v>
      </c>
    </row>
    <row r="110" spans="1:2">
      <c r="A110" s="1" t="s">
        <v>4</v>
      </c>
      <c r="B110">
        <v>1</v>
      </c>
    </row>
    <row r="111" spans="1:2">
      <c r="A111" t="s">
        <v>4</v>
      </c>
      <c r="B111">
        <v>4</v>
      </c>
    </row>
    <row r="112" spans="1:2">
      <c r="A112" t="s">
        <v>4</v>
      </c>
      <c r="B112">
        <v>4</v>
      </c>
    </row>
    <row r="113" spans="1:2">
      <c r="A113" s="1" t="s">
        <v>4</v>
      </c>
      <c r="B113">
        <v>1</v>
      </c>
    </row>
    <row r="114" spans="1:2">
      <c r="A114" t="s">
        <v>4</v>
      </c>
      <c r="B114">
        <v>5</v>
      </c>
    </row>
    <row r="115" spans="1:2">
      <c r="A115" t="s">
        <v>4</v>
      </c>
      <c r="B115">
        <v>5</v>
      </c>
    </row>
    <row r="116" spans="1:2">
      <c r="A116" t="s">
        <v>4</v>
      </c>
      <c r="B116">
        <v>6</v>
      </c>
    </row>
    <row r="117" spans="1:2">
      <c r="A117" t="s">
        <v>4</v>
      </c>
      <c r="B117">
        <v>6</v>
      </c>
    </row>
    <row r="118" spans="1:2">
      <c r="A118" t="s">
        <v>4</v>
      </c>
      <c r="B118">
        <v>5</v>
      </c>
    </row>
    <row r="119" spans="1:2">
      <c r="A119" t="s">
        <v>20</v>
      </c>
      <c r="B119">
        <v>1</v>
      </c>
    </row>
    <row r="120" spans="1:2">
      <c r="A120" t="s">
        <v>20</v>
      </c>
      <c r="B120">
        <v>1</v>
      </c>
    </row>
    <row r="121" spans="1:2">
      <c r="A121" t="s">
        <v>20</v>
      </c>
      <c r="B121">
        <v>1</v>
      </c>
    </row>
    <row r="122" spans="1:2">
      <c r="A122" t="s">
        <v>20</v>
      </c>
      <c r="B122">
        <v>2</v>
      </c>
    </row>
    <row r="123" spans="1:2">
      <c r="A123" t="s">
        <v>20</v>
      </c>
      <c r="B123">
        <v>2</v>
      </c>
    </row>
    <row r="124" spans="1:2">
      <c r="A124" t="s">
        <v>20</v>
      </c>
      <c r="B124">
        <v>2</v>
      </c>
    </row>
    <row r="125" spans="1:2">
      <c r="A125" t="s">
        <v>20</v>
      </c>
      <c r="B125">
        <v>3</v>
      </c>
    </row>
    <row r="126" spans="1:2">
      <c r="A126" t="s">
        <v>20</v>
      </c>
      <c r="B126">
        <v>3</v>
      </c>
    </row>
    <row r="127" spans="1:2">
      <c r="A127" t="s">
        <v>20</v>
      </c>
      <c r="B127">
        <v>3</v>
      </c>
    </row>
    <row r="128" spans="1:2">
      <c r="A128" t="s">
        <v>20</v>
      </c>
      <c r="B128">
        <v>6</v>
      </c>
    </row>
    <row r="129" spans="1:2">
      <c r="A129" t="s">
        <v>20</v>
      </c>
      <c r="B129">
        <v>6</v>
      </c>
    </row>
    <row r="130" spans="1:2">
      <c r="A130" t="s">
        <v>20</v>
      </c>
      <c r="B130">
        <v>5</v>
      </c>
    </row>
    <row r="131" spans="1:2">
      <c r="A131" t="s">
        <v>20</v>
      </c>
      <c r="B131">
        <v>6</v>
      </c>
    </row>
    <row r="132" spans="1:2">
      <c r="A132" t="s">
        <v>20</v>
      </c>
      <c r="B132">
        <v>4</v>
      </c>
    </row>
    <row r="133" spans="1:2">
      <c r="A133" t="s">
        <v>20</v>
      </c>
      <c r="B133">
        <v>5</v>
      </c>
    </row>
    <row r="134" spans="1:2">
      <c r="A134" t="s">
        <v>20</v>
      </c>
      <c r="B134">
        <v>5</v>
      </c>
    </row>
    <row r="135" spans="1:2">
      <c r="A135" t="s">
        <v>20</v>
      </c>
      <c r="B135">
        <v>4</v>
      </c>
    </row>
    <row r="136" spans="1:2">
      <c r="A136" t="s">
        <v>20</v>
      </c>
      <c r="B136">
        <v>4</v>
      </c>
    </row>
    <row r="137" spans="1:2">
      <c r="A137" t="s">
        <v>16</v>
      </c>
      <c r="B137">
        <v>1</v>
      </c>
    </row>
    <row r="138" spans="1:2">
      <c r="A138" t="s">
        <v>16</v>
      </c>
      <c r="B138">
        <v>1</v>
      </c>
    </row>
    <row r="139" spans="1:2">
      <c r="A139" t="s">
        <v>16</v>
      </c>
      <c r="B139">
        <v>1</v>
      </c>
    </row>
    <row r="140" spans="1:2">
      <c r="A140" s="1" t="s">
        <v>16</v>
      </c>
      <c r="B140">
        <v>2</v>
      </c>
    </row>
    <row r="141" spans="1:2">
      <c r="A141" s="1" t="s">
        <v>16</v>
      </c>
      <c r="B141">
        <v>2</v>
      </c>
    </row>
    <row r="142" spans="1:2">
      <c r="A142" s="1" t="s">
        <v>16</v>
      </c>
      <c r="B142">
        <v>2</v>
      </c>
    </row>
    <row r="143" spans="1:2">
      <c r="A143" s="1" t="s">
        <v>16</v>
      </c>
      <c r="B143">
        <v>3</v>
      </c>
    </row>
    <row r="144" spans="1:2">
      <c r="A144" s="1" t="s">
        <v>16</v>
      </c>
      <c r="B144">
        <v>6</v>
      </c>
    </row>
    <row r="145" spans="1:2">
      <c r="A145" s="1" t="s">
        <v>16</v>
      </c>
      <c r="B145">
        <v>4</v>
      </c>
    </row>
    <row r="146" spans="1:2">
      <c r="A146" s="1" t="s">
        <v>16</v>
      </c>
      <c r="B146">
        <v>3</v>
      </c>
    </row>
    <row r="147" spans="1:2">
      <c r="A147" s="1" t="s">
        <v>16</v>
      </c>
      <c r="B147">
        <v>6</v>
      </c>
    </row>
    <row r="148" spans="1:2">
      <c r="A148" s="1" t="s">
        <v>16</v>
      </c>
      <c r="B148">
        <v>3</v>
      </c>
    </row>
    <row r="149" spans="1:2">
      <c r="A149" s="1" t="s">
        <v>16</v>
      </c>
      <c r="B149">
        <v>5</v>
      </c>
    </row>
    <row r="150" spans="1:2">
      <c r="A150" s="1" t="s">
        <v>16</v>
      </c>
      <c r="B150">
        <v>4</v>
      </c>
    </row>
    <row r="151" spans="1:2">
      <c r="A151" s="1" t="s">
        <v>16</v>
      </c>
      <c r="B151">
        <v>6</v>
      </c>
    </row>
    <row r="152" spans="1:2">
      <c r="A152" s="1" t="s">
        <v>16</v>
      </c>
      <c r="B152">
        <v>5</v>
      </c>
    </row>
    <row r="153" spans="1:2">
      <c r="A153" s="1" t="s">
        <v>16</v>
      </c>
      <c r="B153">
        <v>4</v>
      </c>
    </row>
    <row r="154" spans="1:2">
      <c r="A154" s="1" t="s">
        <v>16</v>
      </c>
      <c r="B154">
        <v>5</v>
      </c>
    </row>
    <row r="155" spans="1:2">
      <c r="A155" t="s">
        <v>18</v>
      </c>
      <c r="B155">
        <v>1</v>
      </c>
    </row>
    <row r="156" spans="1:2">
      <c r="A156" t="s">
        <v>18</v>
      </c>
      <c r="B156">
        <v>3</v>
      </c>
    </row>
    <row r="157" spans="1:2">
      <c r="A157" t="s">
        <v>18</v>
      </c>
      <c r="B157">
        <v>5</v>
      </c>
    </row>
    <row r="158" spans="1:2">
      <c r="A158" t="s">
        <v>18</v>
      </c>
      <c r="B158">
        <v>3</v>
      </c>
    </row>
    <row r="159" spans="1:2">
      <c r="A159" t="s">
        <v>18</v>
      </c>
      <c r="B159">
        <v>1</v>
      </c>
    </row>
    <row r="160" spans="1:2">
      <c r="A160" t="s">
        <v>18</v>
      </c>
      <c r="B160">
        <v>4</v>
      </c>
    </row>
    <row r="161" spans="1:2">
      <c r="A161" t="s">
        <v>18</v>
      </c>
      <c r="B161">
        <v>5</v>
      </c>
    </row>
    <row r="162" spans="1:2">
      <c r="A162" t="s">
        <v>18</v>
      </c>
      <c r="B162">
        <v>2</v>
      </c>
    </row>
    <row r="163" spans="1:2">
      <c r="A163" t="s">
        <v>18</v>
      </c>
      <c r="B163">
        <v>4</v>
      </c>
    </row>
    <row r="164" spans="1:2">
      <c r="A164" t="s">
        <v>18</v>
      </c>
      <c r="B164">
        <v>1</v>
      </c>
    </row>
    <row r="165" spans="1:2">
      <c r="A165" t="s">
        <v>18</v>
      </c>
      <c r="B165">
        <v>6</v>
      </c>
    </row>
    <row r="166" spans="1:2">
      <c r="A166" t="s">
        <v>18</v>
      </c>
      <c r="B166">
        <v>2</v>
      </c>
    </row>
    <row r="167" spans="1:2">
      <c r="A167" t="s">
        <v>18</v>
      </c>
      <c r="B167">
        <v>5</v>
      </c>
    </row>
    <row r="168" spans="1:2">
      <c r="A168" t="s">
        <v>18</v>
      </c>
      <c r="B168">
        <v>4</v>
      </c>
    </row>
    <row r="169" spans="1:2">
      <c r="A169" t="s">
        <v>18</v>
      </c>
      <c r="B169">
        <v>2</v>
      </c>
    </row>
    <row r="170" spans="1:2">
      <c r="A170" t="s">
        <v>18</v>
      </c>
      <c r="B170">
        <v>3</v>
      </c>
    </row>
    <row r="171" spans="1:2">
      <c r="A171" t="s">
        <v>18</v>
      </c>
      <c r="B171">
        <v>6</v>
      </c>
    </row>
    <row r="172" spans="1:2">
      <c r="A172" t="s">
        <v>18</v>
      </c>
      <c r="B172">
        <v>6</v>
      </c>
    </row>
    <row r="173" spans="1:2">
      <c r="A173" s="1" t="s">
        <v>15</v>
      </c>
      <c r="B173">
        <v>2</v>
      </c>
    </row>
    <row r="174" spans="1:2">
      <c r="A174" s="1" t="s">
        <v>15</v>
      </c>
      <c r="B174">
        <v>2</v>
      </c>
    </row>
    <row r="175" spans="1:2">
      <c r="A175" s="1" t="s">
        <v>15</v>
      </c>
      <c r="B175">
        <v>1</v>
      </c>
    </row>
    <row r="176" spans="1:2">
      <c r="A176" s="1" t="s">
        <v>15</v>
      </c>
      <c r="B176">
        <v>1</v>
      </c>
    </row>
    <row r="177" spans="1:2">
      <c r="A177" s="1" t="s">
        <v>15</v>
      </c>
      <c r="B177">
        <v>1</v>
      </c>
    </row>
    <row r="178" spans="1:2">
      <c r="A178" s="1" t="s">
        <v>15</v>
      </c>
      <c r="B178">
        <v>3</v>
      </c>
    </row>
    <row r="179" spans="1:2">
      <c r="A179" s="1" t="s">
        <v>15</v>
      </c>
      <c r="B179">
        <v>3</v>
      </c>
    </row>
    <row r="180" spans="1:2">
      <c r="A180" s="1" t="s">
        <v>15</v>
      </c>
      <c r="B180">
        <v>2</v>
      </c>
    </row>
    <row r="181" spans="1:2">
      <c r="A181" s="1" t="s">
        <v>15</v>
      </c>
      <c r="B181">
        <v>6</v>
      </c>
    </row>
    <row r="182" spans="1:2">
      <c r="A182" s="1" t="s">
        <v>15</v>
      </c>
      <c r="B182">
        <v>6</v>
      </c>
    </row>
    <row r="183" spans="1:2">
      <c r="A183" s="1" t="s">
        <v>15</v>
      </c>
      <c r="B183">
        <v>4</v>
      </c>
    </row>
    <row r="184" spans="1:2">
      <c r="A184" s="1" t="s">
        <v>15</v>
      </c>
      <c r="B184">
        <v>3</v>
      </c>
    </row>
    <row r="185" spans="1:2">
      <c r="A185" s="1" t="s">
        <v>15</v>
      </c>
      <c r="B185">
        <v>5</v>
      </c>
    </row>
    <row r="186" spans="1:2">
      <c r="A186" t="s">
        <v>15</v>
      </c>
      <c r="B186">
        <v>5</v>
      </c>
    </row>
    <row r="187" spans="1:2">
      <c r="A187" s="1" t="s">
        <v>15</v>
      </c>
      <c r="B187">
        <v>4</v>
      </c>
    </row>
    <row r="188" spans="1:2">
      <c r="A188" s="1" t="s">
        <v>15</v>
      </c>
      <c r="B188">
        <v>4</v>
      </c>
    </row>
    <row r="189" spans="1:2">
      <c r="A189" t="s">
        <v>15</v>
      </c>
      <c r="B189">
        <v>5</v>
      </c>
    </row>
    <row r="190" spans="1:2">
      <c r="A190" s="1" t="s">
        <v>15</v>
      </c>
      <c r="B190">
        <v>6</v>
      </c>
    </row>
    <row r="191" spans="1:2">
      <c r="A191" t="s">
        <v>8</v>
      </c>
      <c r="B191">
        <v>1</v>
      </c>
    </row>
    <row r="192" spans="1:2">
      <c r="A192" t="s">
        <v>8</v>
      </c>
      <c r="B192">
        <v>6</v>
      </c>
    </row>
    <row r="193" spans="1:2">
      <c r="A193" t="s">
        <v>8</v>
      </c>
      <c r="B193">
        <v>6</v>
      </c>
    </row>
    <row r="194" spans="1:2">
      <c r="A194" t="s">
        <v>8</v>
      </c>
      <c r="B194">
        <v>5</v>
      </c>
    </row>
    <row r="195" spans="1:2">
      <c r="A195" t="s">
        <v>8</v>
      </c>
      <c r="B195">
        <v>4</v>
      </c>
    </row>
    <row r="196" spans="1:2">
      <c r="A196" t="s">
        <v>8</v>
      </c>
      <c r="B196">
        <v>4</v>
      </c>
    </row>
    <row r="197" spans="1:2">
      <c r="A197" t="s">
        <v>8</v>
      </c>
      <c r="B197">
        <v>3</v>
      </c>
    </row>
    <row r="198" spans="1:2">
      <c r="A198" t="s">
        <v>8</v>
      </c>
      <c r="B198">
        <v>3</v>
      </c>
    </row>
    <row r="199" spans="1:2">
      <c r="A199" t="s">
        <v>8</v>
      </c>
      <c r="B199">
        <v>3</v>
      </c>
    </row>
    <row r="200" spans="1:2">
      <c r="A200" t="s">
        <v>8</v>
      </c>
      <c r="B200">
        <v>2</v>
      </c>
    </row>
    <row r="201" spans="1:2">
      <c r="A201" t="s">
        <v>8</v>
      </c>
      <c r="B201">
        <v>1</v>
      </c>
    </row>
    <row r="202" spans="1:2">
      <c r="A202" t="s">
        <v>8</v>
      </c>
      <c r="B202">
        <v>2</v>
      </c>
    </row>
    <row r="203" spans="1:2">
      <c r="A203" t="s">
        <v>8</v>
      </c>
      <c r="B203">
        <v>2</v>
      </c>
    </row>
    <row r="204" spans="1:2">
      <c r="A204" t="s">
        <v>8</v>
      </c>
      <c r="B204">
        <v>4</v>
      </c>
    </row>
    <row r="205" spans="1:2">
      <c r="A205" t="s">
        <v>8</v>
      </c>
      <c r="B205">
        <v>6</v>
      </c>
    </row>
    <row r="206" spans="1:2">
      <c r="A206" t="s">
        <v>8</v>
      </c>
      <c r="B206">
        <v>5</v>
      </c>
    </row>
    <row r="207" spans="1:2">
      <c r="A207" t="s">
        <v>8</v>
      </c>
      <c r="B207">
        <v>1</v>
      </c>
    </row>
    <row r="208" spans="1:2">
      <c r="B208">
        <v>6</v>
      </c>
    </row>
    <row r="209" spans="2:2">
      <c r="B209">
        <v>6</v>
      </c>
    </row>
    <row r="210" spans="2:2">
      <c r="B210">
        <v>5</v>
      </c>
    </row>
    <row r="211" spans="2:2">
      <c r="B211">
        <v>6</v>
      </c>
    </row>
    <row r="212" spans="2:2">
      <c r="B212">
        <v>5</v>
      </c>
    </row>
    <row r="213" spans="2:2">
      <c r="B213">
        <v>4</v>
      </c>
    </row>
    <row r="214" spans="2:2">
      <c r="B214">
        <v>5</v>
      </c>
    </row>
    <row r="215" spans="2:2">
      <c r="B215">
        <v>4</v>
      </c>
    </row>
    <row r="216" spans="2:2">
      <c r="B216">
        <v>6</v>
      </c>
    </row>
    <row r="217" spans="2:2">
      <c r="B217">
        <v>5</v>
      </c>
    </row>
    <row r="218" spans="2:2">
      <c r="B218">
        <v>4</v>
      </c>
    </row>
    <row r="219" spans="2:2">
      <c r="B219">
        <v>5</v>
      </c>
    </row>
    <row r="220" spans="2:2">
      <c r="B220">
        <v>6</v>
      </c>
    </row>
    <row r="221" spans="2:2">
      <c r="B221">
        <v>4</v>
      </c>
    </row>
    <row r="222" spans="2:2">
      <c r="B222">
        <v>4</v>
      </c>
    </row>
    <row r="223" spans="2:2">
      <c r="B223">
        <v>5</v>
      </c>
    </row>
    <row r="224" spans="2:2">
      <c r="B224">
        <v>1</v>
      </c>
    </row>
    <row r="225" spans="2:2">
      <c r="B225">
        <v>1</v>
      </c>
    </row>
    <row r="226" spans="2:2">
      <c r="B226">
        <v>2</v>
      </c>
    </row>
    <row r="227" spans="2:2">
      <c r="B227">
        <v>2</v>
      </c>
    </row>
    <row r="228" spans="2:2">
      <c r="B228">
        <v>3</v>
      </c>
    </row>
    <row r="229" spans="2:2">
      <c r="B229">
        <v>2</v>
      </c>
    </row>
    <row r="230" spans="2:2">
      <c r="B230">
        <v>3</v>
      </c>
    </row>
    <row r="231" spans="2:2">
      <c r="B231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1" topLeftCell="A2" activePane="bottomLeft" state="frozen"/>
      <selection pane="bottomLeft" activeCell="I82" sqref="I82"/>
    </sheetView>
  </sheetViews>
  <sheetFormatPr baseColWidth="10" defaultRowHeight="15" x14ac:dyDescent="0"/>
  <cols>
    <col min="12" max="12" width="12.1640625" bestFit="1" customWidth="1"/>
  </cols>
  <sheetData>
    <row r="1" spans="1:15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/>
      <c r="G1" s="1" t="s">
        <v>13</v>
      </c>
      <c r="H1" s="1" t="s">
        <v>28</v>
      </c>
      <c r="I1" s="1" t="s">
        <v>32</v>
      </c>
      <c r="J1" s="1" t="s">
        <v>33</v>
      </c>
      <c r="K1" s="1" t="s">
        <v>34</v>
      </c>
      <c r="L1" t="s">
        <v>35</v>
      </c>
      <c r="M1" t="s">
        <v>36</v>
      </c>
      <c r="N1" t="s">
        <v>37</v>
      </c>
    </row>
    <row r="2" spans="1:15">
      <c r="A2" t="s">
        <v>17</v>
      </c>
      <c r="B2">
        <v>1</v>
      </c>
      <c r="D2">
        <v>1</v>
      </c>
      <c r="E2">
        <v>0</v>
      </c>
      <c r="F2" t="s">
        <v>12</v>
      </c>
      <c r="H2">
        <v>3</v>
      </c>
      <c r="I2">
        <f>SUM(E2:E4)/3</f>
        <v>0</v>
      </c>
      <c r="J2">
        <f>(I2+I5+I8)/3</f>
        <v>0</v>
      </c>
      <c r="K2">
        <f>J2-I2</f>
        <v>0</v>
      </c>
      <c r="L2">
        <f>K2^2</f>
        <v>0</v>
      </c>
      <c r="M2">
        <f>SUM(L2+L5+L8)</f>
        <v>0</v>
      </c>
      <c r="N2">
        <f>SQRT(M2/3)</f>
        <v>0</v>
      </c>
      <c r="O2">
        <f>N2/(SQRT(3))</f>
        <v>0</v>
      </c>
    </row>
    <row r="3" spans="1:15">
      <c r="A3" t="s">
        <v>17</v>
      </c>
      <c r="B3">
        <v>1</v>
      </c>
      <c r="D3">
        <v>1</v>
      </c>
      <c r="E3">
        <v>0</v>
      </c>
      <c r="F3" t="s">
        <v>12</v>
      </c>
      <c r="H3">
        <v>2</v>
      </c>
      <c r="I3" t="s">
        <v>30</v>
      </c>
      <c r="K3" t="s">
        <v>30</v>
      </c>
      <c r="L3" t="s">
        <v>30</v>
      </c>
    </row>
    <row r="4" spans="1:15">
      <c r="A4" t="s">
        <v>17</v>
      </c>
      <c r="B4">
        <v>1</v>
      </c>
      <c r="D4">
        <v>1</v>
      </c>
      <c r="E4">
        <v>0</v>
      </c>
      <c r="F4" t="s">
        <v>12</v>
      </c>
      <c r="H4">
        <v>3</v>
      </c>
      <c r="K4" t="s">
        <v>30</v>
      </c>
      <c r="L4" t="s">
        <v>30</v>
      </c>
    </row>
    <row r="5" spans="1:15">
      <c r="A5" t="s">
        <v>17</v>
      </c>
      <c r="B5">
        <v>2</v>
      </c>
      <c r="D5">
        <v>1</v>
      </c>
      <c r="E5">
        <v>0</v>
      </c>
      <c r="F5" t="s">
        <v>12</v>
      </c>
      <c r="H5">
        <v>2</v>
      </c>
      <c r="I5">
        <f>SUM(E5:E7)/3</f>
        <v>0</v>
      </c>
      <c r="K5">
        <f>J2-I5</f>
        <v>0</v>
      </c>
      <c r="L5">
        <f>K5^2</f>
        <v>0</v>
      </c>
    </row>
    <row r="6" spans="1:15">
      <c r="A6" t="s">
        <v>17</v>
      </c>
      <c r="B6">
        <v>2</v>
      </c>
      <c r="D6">
        <v>1</v>
      </c>
      <c r="E6">
        <v>0</v>
      </c>
      <c r="F6" t="s">
        <v>12</v>
      </c>
      <c r="H6">
        <v>1</v>
      </c>
      <c r="K6" t="s">
        <v>30</v>
      </c>
      <c r="L6" t="s">
        <v>30</v>
      </c>
    </row>
    <row r="7" spans="1:15">
      <c r="A7" t="s">
        <v>17</v>
      </c>
      <c r="B7">
        <v>2</v>
      </c>
      <c r="D7">
        <v>1</v>
      </c>
      <c r="E7">
        <v>0</v>
      </c>
      <c r="F7" t="s">
        <v>12</v>
      </c>
      <c r="H7">
        <v>2</v>
      </c>
      <c r="K7" t="s">
        <v>30</v>
      </c>
      <c r="L7" t="s">
        <v>30</v>
      </c>
    </row>
    <row r="8" spans="1:15">
      <c r="A8" t="s">
        <v>17</v>
      </c>
      <c r="B8">
        <v>3</v>
      </c>
      <c r="D8">
        <v>1</v>
      </c>
      <c r="E8">
        <v>0</v>
      </c>
      <c r="F8" t="s">
        <v>12</v>
      </c>
      <c r="H8">
        <v>3</v>
      </c>
      <c r="I8">
        <f>SUM(E8:E10)/3</f>
        <v>0</v>
      </c>
      <c r="K8">
        <f>J2-I8</f>
        <v>0</v>
      </c>
      <c r="L8">
        <f>K8^2</f>
        <v>0</v>
      </c>
    </row>
    <row r="9" spans="1:15">
      <c r="A9" t="s">
        <v>17</v>
      </c>
      <c r="B9">
        <v>3</v>
      </c>
      <c r="D9">
        <v>1</v>
      </c>
      <c r="E9">
        <v>0</v>
      </c>
      <c r="F9" t="s">
        <v>12</v>
      </c>
      <c r="H9">
        <v>3</v>
      </c>
      <c r="K9" t="s">
        <v>30</v>
      </c>
      <c r="L9" t="s">
        <v>30</v>
      </c>
    </row>
    <row r="10" spans="1:15">
      <c r="A10" t="s">
        <v>17</v>
      </c>
      <c r="B10">
        <v>3</v>
      </c>
      <c r="D10">
        <v>1</v>
      </c>
      <c r="E10">
        <v>0</v>
      </c>
      <c r="F10" t="s">
        <v>12</v>
      </c>
      <c r="H10">
        <v>3</v>
      </c>
      <c r="L10" t="s">
        <v>30</v>
      </c>
    </row>
    <row r="11" spans="1:15">
      <c r="A11" t="s">
        <v>21</v>
      </c>
      <c r="B11">
        <v>1</v>
      </c>
      <c r="D11">
        <v>1</v>
      </c>
      <c r="E11">
        <v>2.88</v>
      </c>
      <c r="F11" t="s">
        <v>11</v>
      </c>
      <c r="I11">
        <f>SUM(E11:E13)/3</f>
        <v>3.2033333333333331</v>
      </c>
      <c r="J11">
        <f>(I11+I14+I17)/3</f>
        <v>2.6655555555555552</v>
      </c>
      <c r="K11">
        <f>J11-I11</f>
        <v>-0.53777777777777791</v>
      </c>
      <c r="L11">
        <f>K11^2</f>
        <v>0.28920493827160509</v>
      </c>
      <c r="M11">
        <f>SUM(L11+L14+L17)</f>
        <v>0.79789629629629588</v>
      </c>
      <c r="N11">
        <f>SQRT(M11/3)</f>
        <v>0.51571836509742919</v>
      </c>
      <c r="O11">
        <f>N11/(SQRT(3))</f>
        <v>0.29775013691503444</v>
      </c>
    </row>
    <row r="12" spans="1:15">
      <c r="A12" t="s">
        <v>21</v>
      </c>
      <c r="B12">
        <v>1</v>
      </c>
      <c r="D12">
        <v>1</v>
      </c>
      <c r="E12">
        <v>2.94</v>
      </c>
      <c r="F12" t="s">
        <v>11</v>
      </c>
    </row>
    <row r="13" spans="1:15">
      <c r="A13" t="s">
        <v>21</v>
      </c>
      <c r="B13">
        <v>1</v>
      </c>
      <c r="D13">
        <v>1</v>
      </c>
      <c r="E13">
        <v>3.79</v>
      </c>
      <c r="F13" t="s">
        <v>11</v>
      </c>
      <c r="M13" t="s">
        <v>30</v>
      </c>
      <c r="N13" t="s">
        <v>30</v>
      </c>
    </row>
    <row r="14" spans="1:15">
      <c r="A14" t="s">
        <v>21</v>
      </c>
      <c r="B14">
        <v>2</v>
      </c>
      <c r="D14">
        <v>1</v>
      </c>
      <c r="E14">
        <v>1.89</v>
      </c>
      <c r="F14" t="s">
        <v>11</v>
      </c>
      <c r="I14">
        <f>SUM(E14:E16)/3</f>
        <v>1.97</v>
      </c>
      <c r="K14">
        <f>J11-I14</f>
        <v>0.69555555555555526</v>
      </c>
      <c r="L14">
        <f>K14^2</f>
        <v>0.48379753086419713</v>
      </c>
      <c r="M14" t="s">
        <v>30</v>
      </c>
      <c r="N14" t="s">
        <v>30</v>
      </c>
    </row>
    <row r="15" spans="1:15">
      <c r="A15" t="s">
        <v>21</v>
      </c>
      <c r="B15">
        <v>2</v>
      </c>
      <c r="D15">
        <v>1</v>
      </c>
      <c r="E15">
        <v>1.99</v>
      </c>
      <c r="F15" t="s">
        <v>11</v>
      </c>
      <c r="M15" t="s">
        <v>30</v>
      </c>
      <c r="N15" t="s">
        <v>30</v>
      </c>
    </row>
    <row r="16" spans="1:15">
      <c r="A16" t="s">
        <v>21</v>
      </c>
      <c r="B16">
        <v>2</v>
      </c>
      <c r="D16">
        <v>1</v>
      </c>
      <c r="E16">
        <v>2.0299999999999998</v>
      </c>
      <c r="F16" t="s">
        <v>11</v>
      </c>
      <c r="M16" t="s">
        <v>30</v>
      </c>
      <c r="N16" t="s">
        <v>30</v>
      </c>
    </row>
    <row r="17" spans="1:15">
      <c r="A17" t="s">
        <v>21</v>
      </c>
      <c r="B17">
        <v>3</v>
      </c>
      <c r="D17">
        <v>1</v>
      </c>
      <c r="E17">
        <v>2.31</v>
      </c>
      <c r="F17" t="s">
        <v>11</v>
      </c>
      <c r="I17">
        <f>SUM(E17:E19)/3</f>
        <v>2.8233333333333328</v>
      </c>
      <c r="K17">
        <f>J11-I17</f>
        <v>-0.15777777777777757</v>
      </c>
      <c r="L17">
        <f>K17^2</f>
        <v>2.4893827160493761E-2</v>
      </c>
      <c r="M17" t="s">
        <v>30</v>
      </c>
      <c r="N17" t="s">
        <v>30</v>
      </c>
    </row>
    <row r="18" spans="1:15">
      <c r="A18" t="s">
        <v>21</v>
      </c>
      <c r="B18">
        <v>3</v>
      </c>
      <c r="D18">
        <v>1</v>
      </c>
      <c r="E18">
        <v>2.88</v>
      </c>
      <c r="F18" t="s">
        <v>11</v>
      </c>
      <c r="M18" t="s">
        <v>30</v>
      </c>
      <c r="N18" t="s">
        <v>30</v>
      </c>
    </row>
    <row r="19" spans="1:15">
      <c r="A19" t="s">
        <v>21</v>
      </c>
      <c r="B19">
        <v>3</v>
      </c>
      <c r="D19">
        <v>1</v>
      </c>
      <c r="E19">
        <v>3.28</v>
      </c>
      <c r="F19" t="s">
        <v>11</v>
      </c>
      <c r="M19" t="s">
        <v>30</v>
      </c>
      <c r="N19" t="s">
        <v>30</v>
      </c>
    </row>
    <row r="20" spans="1:15">
      <c r="A20" t="s">
        <v>19</v>
      </c>
      <c r="B20">
        <v>1</v>
      </c>
      <c r="D20">
        <v>1</v>
      </c>
      <c r="E20">
        <v>0.21</v>
      </c>
      <c r="F20" t="s">
        <v>11</v>
      </c>
      <c r="I20">
        <f>SUM(E20:E22)/3</f>
        <v>0.30666666666666664</v>
      </c>
      <c r="J20">
        <f>(I20+I23+I26)/3</f>
        <v>0.10222222222222221</v>
      </c>
      <c r="K20">
        <f>J20-I20</f>
        <v>-0.20444444444444443</v>
      </c>
      <c r="L20">
        <f>K20^2</f>
        <v>4.1797530864197525E-2</v>
      </c>
      <c r="M20">
        <f>SUM(L20+L23+L26)</f>
        <v>6.2696296296296292E-2</v>
      </c>
      <c r="N20">
        <f>SQRT(M20/3)</f>
        <v>0.14456405304258305</v>
      </c>
      <c r="O20">
        <f>N20/(SQRT(3))</f>
        <v>8.3464094939278657E-2</v>
      </c>
    </row>
    <row r="21" spans="1:15">
      <c r="A21" t="s">
        <v>19</v>
      </c>
      <c r="B21">
        <v>1</v>
      </c>
      <c r="D21">
        <v>1</v>
      </c>
      <c r="E21">
        <v>0.3</v>
      </c>
      <c r="F21" t="s">
        <v>11</v>
      </c>
    </row>
    <row r="22" spans="1:15">
      <c r="A22" t="s">
        <v>19</v>
      </c>
      <c r="B22">
        <v>1</v>
      </c>
      <c r="D22">
        <v>1</v>
      </c>
      <c r="E22">
        <v>0.41</v>
      </c>
      <c r="F22" t="s">
        <v>11</v>
      </c>
    </row>
    <row r="23" spans="1:15">
      <c r="A23" t="s">
        <v>19</v>
      </c>
      <c r="B23">
        <v>2</v>
      </c>
      <c r="D23">
        <v>1</v>
      </c>
      <c r="E23">
        <v>0</v>
      </c>
      <c r="F23" t="s">
        <v>12</v>
      </c>
      <c r="H23">
        <v>0</v>
      </c>
      <c r="I23">
        <f>SUM(E23:E25)/3</f>
        <v>0</v>
      </c>
      <c r="K23">
        <f>J20</f>
        <v>0.10222222222222221</v>
      </c>
      <c r="L23">
        <f>K23^2</f>
        <v>1.0449382716049381E-2</v>
      </c>
    </row>
    <row r="24" spans="1:15">
      <c r="A24" t="s">
        <v>19</v>
      </c>
      <c r="B24">
        <v>2</v>
      </c>
      <c r="D24">
        <v>1</v>
      </c>
      <c r="E24">
        <v>0</v>
      </c>
      <c r="F24" t="s">
        <v>12</v>
      </c>
      <c r="H24">
        <v>0</v>
      </c>
    </row>
    <row r="25" spans="1:15">
      <c r="A25" t="s">
        <v>19</v>
      </c>
      <c r="B25">
        <v>2</v>
      </c>
      <c r="D25">
        <v>1</v>
      </c>
      <c r="E25">
        <v>0</v>
      </c>
      <c r="F25" t="s">
        <v>12</v>
      </c>
      <c r="H25">
        <v>0</v>
      </c>
    </row>
    <row r="26" spans="1:15">
      <c r="A26" t="s">
        <v>19</v>
      </c>
      <c r="B26">
        <v>3</v>
      </c>
      <c r="D26">
        <v>1</v>
      </c>
      <c r="E26">
        <v>0</v>
      </c>
      <c r="F26" t="s">
        <v>12</v>
      </c>
      <c r="H26">
        <v>0</v>
      </c>
      <c r="I26">
        <f>SUM(E26:E28)/3</f>
        <v>0</v>
      </c>
      <c r="K26">
        <f>J20</f>
        <v>0.10222222222222221</v>
      </c>
      <c r="L26">
        <f>K26^2</f>
        <v>1.0449382716049381E-2</v>
      </c>
    </row>
    <row r="27" spans="1:15">
      <c r="A27" t="s">
        <v>19</v>
      </c>
      <c r="B27">
        <v>3</v>
      </c>
      <c r="D27">
        <v>1</v>
      </c>
      <c r="E27">
        <v>0</v>
      </c>
      <c r="F27" t="s">
        <v>12</v>
      </c>
      <c r="H27">
        <v>0</v>
      </c>
    </row>
    <row r="28" spans="1:15">
      <c r="A28" t="s">
        <v>19</v>
      </c>
      <c r="B28">
        <v>3</v>
      </c>
      <c r="D28">
        <v>1</v>
      </c>
      <c r="E28">
        <v>0</v>
      </c>
      <c r="F28" t="s">
        <v>12</v>
      </c>
      <c r="H28">
        <v>0</v>
      </c>
    </row>
    <row r="29" spans="1:15">
      <c r="A29" s="1" t="s">
        <v>4</v>
      </c>
      <c r="B29">
        <v>1</v>
      </c>
      <c r="D29">
        <v>1</v>
      </c>
      <c r="E29">
        <v>0.74</v>
      </c>
      <c r="F29" t="s">
        <v>11</v>
      </c>
      <c r="I29">
        <f>SUM(E29:E31)/3</f>
        <v>0.78666666666666663</v>
      </c>
      <c r="J29">
        <f>(I29+I32+I35)/3</f>
        <v>0.51888888888888884</v>
      </c>
      <c r="K29">
        <f>J29-I29</f>
        <v>-0.26777777777777778</v>
      </c>
      <c r="L29">
        <f>K29^2</f>
        <v>7.1704938271604943E-2</v>
      </c>
      <c r="M29">
        <f>SUM(L29+L32+L35)</f>
        <v>0.18889629629629626</v>
      </c>
      <c r="N29">
        <f>SQRT(M29/3)</f>
        <v>0.25092913760415592</v>
      </c>
      <c r="O29">
        <f>N29/(SQRT(3))</f>
        <v>0.14487400514328008</v>
      </c>
    </row>
    <row r="30" spans="1:15">
      <c r="A30" s="1" t="s">
        <v>4</v>
      </c>
      <c r="B30">
        <v>1</v>
      </c>
      <c r="D30">
        <v>1</v>
      </c>
      <c r="E30">
        <v>0.78</v>
      </c>
      <c r="F30" t="s">
        <v>11</v>
      </c>
    </row>
    <row r="31" spans="1:15">
      <c r="A31" s="1" t="s">
        <v>4</v>
      </c>
      <c r="B31">
        <v>1</v>
      </c>
      <c r="D31">
        <v>1</v>
      </c>
      <c r="E31">
        <v>0.84</v>
      </c>
      <c r="F31" t="s">
        <v>11</v>
      </c>
    </row>
    <row r="32" spans="1:15">
      <c r="A32" s="1" t="s">
        <v>4</v>
      </c>
      <c r="B32">
        <v>2</v>
      </c>
      <c r="D32">
        <v>1</v>
      </c>
      <c r="E32">
        <v>0.24</v>
      </c>
      <c r="F32" t="s">
        <v>11</v>
      </c>
      <c r="I32">
        <f>SUM(E32:E34)/3</f>
        <v>0.18333333333333335</v>
      </c>
      <c r="K32">
        <f>J29-I32</f>
        <v>0.3355555555555555</v>
      </c>
      <c r="L32">
        <f>K32^2</f>
        <v>0.11259753086419749</v>
      </c>
    </row>
    <row r="33" spans="1:15">
      <c r="A33" s="1" t="s">
        <v>4</v>
      </c>
      <c r="B33">
        <v>2</v>
      </c>
      <c r="D33">
        <v>1</v>
      </c>
      <c r="E33">
        <v>0.31</v>
      </c>
      <c r="F33" t="s">
        <v>11</v>
      </c>
    </row>
    <row r="34" spans="1:15">
      <c r="A34" s="1" t="s">
        <v>4</v>
      </c>
      <c r="B34">
        <v>2</v>
      </c>
      <c r="D34">
        <v>1</v>
      </c>
      <c r="E34">
        <v>0</v>
      </c>
      <c r="F34" t="s">
        <v>12</v>
      </c>
      <c r="H34">
        <v>5</v>
      </c>
    </row>
    <row r="35" spans="1:15">
      <c r="A35" s="1" t="s">
        <v>4</v>
      </c>
      <c r="B35">
        <v>3</v>
      </c>
      <c r="D35">
        <v>1</v>
      </c>
      <c r="E35">
        <v>0.52</v>
      </c>
      <c r="F35" t="s">
        <v>11</v>
      </c>
      <c r="I35">
        <f>SUM(E35:E37)/3</f>
        <v>0.58666666666666656</v>
      </c>
      <c r="K35">
        <f>J29-I35</f>
        <v>-6.7777777777777715E-2</v>
      </c>
      <c r="L35">
        <f>K35^2</f>
        <v>4.5938271604938187E-3</v>
      </c>
    </row>
    <row r="36" spans="1:15">
      <c r="A36" s="1" t="s">
        <v>4</v>
      </c>
      <c r="B36">
        <v>3</v>
      </c>
      <c r="D36">
        <v>1</v>
      </c>
      <c r="E36">
        <v>0.56999999999999995</v>
      </c>
      <c r="F36" t="s">
        <v>11</v>
      </c>
    </row>
    <row r="37" spans="1:15">
      <c r="A37" s="1" t="s">
        <v>4</v>
      </c>
      <c r="B37">
        <v>3</v>
      </c>
      <c r="D37">
        <v>1</v>
      </c>
      <c r="E37">
        <v>0.67</v>
      </c>
      <c r="F37" t="s">
        <v>11</v>
      </c>
    </row>
    <row r="38" spans="1:15">
      <c r="A38" t="s">
        <v>16</v>
      </c>
      <c r="B38">
        <v>1</v>
      </c>
      <c r="D38">
        <v>1</v>
      </c>
      <c r="E38">
        <v>0.18</v>
      </c>
      <c r="F38" t="s">
        <v>11</v>
      </c>
      <c r="I38">
        <f>SUM(E38:E40)/3</f>
        <v>0.06</v>
      </c>
      <c r="J38">
        <f>(I38+I41+I44)/3</f>
        <v>0.26333333333333336</v>
      </c>
      <c r="K38">
        <f>J38-I38</f>
        <v>0.20333333333333337</v>
      </c>
      <c r="L38">
        <f>K38^2</f>
        <v>4.1344444444444454E-2</v>
      </c>
      <c r="M38">
        <f>SUM(L38+L41+L44)</f>
        <v>0.12095555555555554</v>
      </c>
      <c r="N38">
        <f>SQRT(M38/3)</f>
        <v>0.20079471735710208</v>
      </c>
      <c r="O38">
        <f>N38/(SQRT(3))</f>
        <v>0.11592888411797772</v>
      </c>
    </row>
    <row r="39" spans="1:15">
      <c r="A39" t="s">
        <v>16</v>
      </c>
      <c r="B39">
        <v>1</v>
      </c>
      <c r="D39">
        <v>1</v>
      </c>
      <c r="E39">
        <v>0</v>
      </c>
      <c r="F39" t="s">
        <v>12</v>
      </c>
      <c r="H39">
        <v>3</v>
      </c>
    </row>
    <row r="40" spans="1:15">
      <c r="A40" t="s">
        <v>16</v>
      </c>
      <c r="B40">
        <v>1</v>
      </c>
      <c r="D40">
        <v>1</v>
      </c>
      <c r="E40">
        <v>0</v>
      </c>
      <c r="F40" t="s">
        <v>12</v>
      </c>
      <c r="H40">
        <v>3</v>
      </c>
    </row>
    <row r="41" spans="1:15">
      <c r="A41" s="1" t="s">
        <v>16</v>
      </c>
      <c r="B41">
        <v>2</v>
      </c>
      <c r="C41">
        <v>41</v>
      </c>
      <c r="D41">
        <v>1</v>
      </c>
      <c r="E41">
        <v>0</v>
      </c>
      <c r="F41" t="s">
        <v>12</v>
      </c>
      <c r="H41">
        <v>2</v>
      </c>
      <c r="I41">
        <f>SUM(E41:E43)/3</f>
        <v>0.19333333333333336</v>
      </c>
      <c r="K41">
        <f>J38-I41</f>
        <v>7.0000000000000007E-2</v>
      </c>
      <c r="L41">
        <f>K41^2</f>
        <v>4.9000000000000007E-3</v>
      </c>
    </row>
    <row r="42" spans="1:15">
      <c r="A42" s="1" t="s">
        <v>16</v>
      </c>
      <c r="B42">
        <v>2</v>
      </c>
      <c r="C42">
        <v>39</v>
      </c>
      <c r="D42">
        <v>1</v>
      </c>
      <c r="E42">
        <v>0.25</v>
      </c>
      <c r="F42" t="s">
        <v>11</v>
      </c>
    </row>
    <row r="43" spans="1:15">
      <c r="A43" s="1" t="s">
        <v>16</v>
      </c>
      <c r="B43">
        <v>2</v>
      </c>
      <c r="C43">
        <v>40</v>
      </c>
      <c r="D43">
        <v>1</v>
      </c>
      <c r="E43">
        <v>0.33</v>
      </c>
      <c r="F43" t="s">
        <v>11</v>
      </c>
    </row>
    <row r="44" spans="1:15">
      <c r="A44" s="1" t="s">
        <v>16</v>
      </c>
      <c r="B44">
        <v>3</v>
      </c>
      <c r="D44">
        <v>1</v>
      </c>
      <c r="E44">
        <v>0.43</v>
      </c>
      <c r="F44" t="s">
        <v>11</v>
      </c>
      <c r="I44">
        <f>SUM(E44:E46)/3</f>
        <v>0.53666666666666663</v>
      </c>
      <c r="K44">
        <f>J38-I44</f>
        <v>-0.27333333333333326</v>
      </c>
      <c r="L44">
        <f>K44^2</f>
        <v>7.4711111111111075E-2</v>
      </c>
    </row>
    <row r="45" spans="1:15">
      <c r="A45" s="1" t="s">
        <v>16</v>
      </c>
      <c r="B45">
        <v>3</v>
      </c>
      <c r="D45">
        <v>1</v>
      </c>
      <c r="E45">
        <v>0.55000000000000004</v>
      </c>
      <c r="F45" t="s">
        <v>11</v>
      </c>
    </row>
    <row r="46" spans="1:15">
      <c r="A46" s="1" t="s">
        <v>16</v>
      </c>
      <c r="B46">
        <v>3</v>
      </c>
      <c r="D46">
        <v>1</v>
      </c>
      <c r="E46">
        <v>0.63</v>
      </c>
      <c r="F46" t="s">
        <v>11</v>
      </c>
    </row>
    <row r="47" spans="1:15">
      <c r="A47" t="s">
        <v>18</v>
      </c>
      <c r="B47">
        <v>1</v>
      </c>
      <c r="C47">
        <v>1</v>
      </c>
      <c r="D47">
        <v>1</v>
      </c>
      <c r="E47">
        <v>0.33</v>
      </c>
      <c r="F47" t="s">
        <v>11</v>
      </c>
      <c r="I47">
        <f>SUM(E47:E49)/3</f>
        <v>0.41666666666666669</v>
      </c>
      <c r="J47">
        <f>(I47+I50+I53)/3</f>
        <v>0.47666666666666663</v>
      </c>
      <c r="K47">
        <f>J47-I47</f>
        <v>5.9999999999999942E-2</v>
      </c>
      <c r="L47">
        <f>K47^2</f>
        <v>3.599999999999993E-3</v>
      </c>
      <c r="M47">
        <f>SUM(L47+L50+L53)</f>
        <v>6.4888888888888791E-3</v>
      </c>
      <c r="N47">
        <f>SQRT(M47/3)</f>
        <v>4.6507665636569634E-2</v>
      </c>
      <c r="O47">
        <f>N47/(SQRT(3))</f>
        <v>2.6851213274654586E-2</v>
      </c>
    </row>
    <row r="48" spans="1:15">
      <c r="A48" t="s">
        <v>18</v>
      </c>
      <c r="B48">
        <v>1</v>
      </c>
      <c r="C48">
        <v>1</v>
      </c>
      <c r="D48">
        <v>1</v>
      </c>
      <c r="E48">
        <v>0.44</v>
      </c>
      <c r="F48" t="s">
        <v>11</v>
      </c>
    </row>
    <row r="49" spans="1:15">
      <c r="A49" t="s">
        <v>18</v>
      </c>
      <c r="B49">
        <v>1</v>
      </c>
      <c r="C49">
        <v>1</v>
      </c>
      <c r="D49">
        <v>1</v>
      </c>
      <c r="E49">
        <v>0.48</v>
      </c>
      <c r="F49" t="s">
        <v>11</v>
      </c>
    </row>
    <row r="50" spans="1:15">
      <c r="A50" t="s">
        <v>18</v>
      </c>
      <c r="B50">
        <v>2</v>
      </c>
      <c r="C50">
        <v>2</v>
      </c>
      <c r="D50">
        <v>1</v>
      </c>
      <c r="E50">
        <v>0.47</v>
      </c>
      <c r="F50" t="s">
        <v>11</v>
      </c>
      <c r="I50">
        <f>SUM(E50:E52)/3</f>
        <v>0.52999999999999992</v>
      </c>
      <c r="K50">
        <f>J47-I50</f>
        <v>-5.3333333333333288E-2</v>
      </c>
      <c r="L50">
        <f>K50^2</f>
        <v>2.8444444444444398E-3</v>
      </c>
    </row>
    <row r="51" spans="1:15">
      <c r="A51" t="s">
        <v>18</v>
      </c>
      <c r="B51">
        <v>2</v>
      </c>
      <c r="C51">
        <v>2</v>
      </c>
      <c r="D51">
        <v>1</v>
      </c>
      <c r="E51">
        <v>0.54</v>
      </c>
      <c r="F51" t="s">
        <v>11</v>
      </c>
    </row>
    <row r="52" spans="1:15">
      <c r="A52" t="s">
        <v>18</v>
      </c>
      <c r="B52">
        <v>2</v>
      </c>
      <c r="C52">
        <v>2</v>
      </c>
      <c r="D52">
        <v>1</v>
      </c>
      <c r="E52">
        <v>0.57999999999999996</v>
      </c>
      <c r="F52" t="s">
        <v>11</v>
      </c>
    </row>
    <row r="53" spans="1:15">
      <c r="A53" t="s">
        <v>18</v>
      </c>
      <c r="B53">
        <v>3</v>
      </c>
      <c r="C53">
        <v>3</v>
      </c>
      <c r="D53">
        <v>1</v>
      </c>
      <c r="E53">
        <v>0.39</v>
      </c>
      <c r="F53" t="s">
        <v>11</v>
      </c>
      <c r="I53">
        <f>SUM(E53:E55)/3</f>
        <v>0.48333333333333339</v>
      </c>
      <c r="K53">
        <f>J47-I53</f>
        <v>-6.6666666666667651E-3</v>
      </c>
      <c r="L53">
        <f>K53^2</f>
        <v>4.4444444444445754E-5</v>
      </c>
    </row>
    <row r="54" spans="1:15">
      <c r="A54" t="s">
        <v>18</v>
      </c>
      <c r="B54">
        <v>3</v>
      </c>
      <c r="C54">
        <v>3</v>
      </c>
      <c r="D54">
        <v>1</v>
      </c>
      <c r="E54">
        <v>0.43</v>
      </c>
      <c r="F54" t="s">
        <v>11</v>
      </c>
    </row>
    <row r="55" spans="1:15">
      <c r="A55" t="s">
        <v>18</v>
      </c>
      <c r="B55">
        <v>3</v>
      </c>
      <c r="C55">
        <v>3</v>
      </c>
      <c r="D55">
        <v>1</v>
      </c>
      <c r="E55">
        <v>0.63</v>
      </c>
      <c r="F55" t="s">
        <v>11</v>
      </c>
    </row>
    <row r="56" spans="1:15">
      <c r="A56" s="1" t="s">
        <v>15</v>
      </c>
      <c r="B56">
        <v>1</v>
      </c>
      <c r="D56">
        <v>1</v>
      </c>
      <c r="E56">
        <v>0</v>
      </c>
      <c r="F56" t="s">
        <v>12</v>
      </c>
      <c r="H56">
        <v>2</v>
      </c>
      <c r="I56">
        <f>SUM(E56:E58)/3</f>
        <v>0</v>
      </c>
      <c r="J56">
        <f>(I56+I59+I62)/3</f>
        <v>3.5555555555555556E-2</v>
      </c>
      <c r="K56">
        <f>J56-I56</f>
        <v>3.5555555555555556E-2</v>
      </c>
      <c r="L56">
        <f>K56^2</f>
        <v>1.2641975308641975E-3</v>
      </c>
      <c r="M56">
        <f>SUM(L56+L59+L62)</f>
        <v>7.5851851851851879E-3</v>
      </c>
      <c r="N56">
        <f>SQRT(M56/3)</f>
        <v>5.0283148884376724E-2</v>
      </c>
      <c r="O56">
        <f>N56/(SQRT(3))</f>
        <v>2.9030989544096934E-2</v>
      </c>
    </row>
    <row r="57" spans="1:15">
      <c r="A57" s="1" t="s">
        <v>15</v>
      </c>
      <c r="B57">
        <v>1</v>
      </c>
      <c r="D57">
        <v>1</v>
      </c>
      <c r="E57">
        <v>0</v>
      </c>
      <c r="F57" t="s">
        <v>12</v>
      </c>
      <c r="H57">
        <v>3</v>
      </c>
    </row>
    <row r="58" spans="1:15">
      <c r="A58" s="1" t="s">
        <v>15</v>
      </c>
      <c r="B58">
        <v>1</v>
      </c>
      <c r="D58">
        <v>1</v>
      </c>
      <c r="E58">
        <v>0</v>
      </c>
      <c r="F58" t="s">
        <v>12</v>
      </c>
      <c r="H58">
        <v>3</v>
      </c>
    </row>
    <row r="59" spans="1:15">
      <c r="A59" s="1" t="s">
        <v>15</v>
      </c>
      <c r="B59">
        <v>2</v>
      </c>
      <c r="D59">
        <v>1</v>
      </c>
      <c r="E59">
        <v>0</v>
      </c>
      <c r="F59" t="s">
        <v>12</v>
      </c>
      <c r="H59">
        <v>4</v>
      </c>
      <c r="I59">
        <f>SUM(E59:E61)/3</f>
        <v>0.10666666666666667</v>
      </c>
      <c r="K59">
        <f>J56-I59</f>
        <v>-7.1111111111111125E-2</v>
      </c>
      <c r="L59">
        <f>K59^2</f>
        <v>5.0567901234567919E-3</v>
      </c>
    </row>
    <row r="60" spans="1:15">
      <c r="A60" s="1" t="s">
        <v>15</v>
      </c>
      <c r="B60">
        <v>2</v>
      </c>
      <c r="D60">
        <v>1</v>
      </c>
      <c r="E60">
        <v>0</v>
      </c>
      <c r="F60" t="s">
        <v>12</v>
      </c>
      <c r="H60">
        <v>2</v>
      </c>
    </row>
    <row r="61" spans="1:15">
      <c r="A61" s="1" t="s">
        <v>15</v>
      </c>
      <c r="B61">
        <v>2</v>
      </c>
      <c r="D61">
        <v>1</v>
      </c>
      <c r="E61">
        <v>0.32</v>
      </c>
      <c r="F61" t="s">
        <v>11</v>
      </c>
    </row>
    <row r="62" spans="1:15">
      <c r="A62" s="1" t="s">
        <v>15</v>
      </c>
      <c r="B62">
        <v>3</v>
      </c>
      <c r="C62">
        <v>34</v>
      </c>
      <c r="D62">
        <v>1</v>
      </c>
      <c r="E62">
        <v>0</v>
      </c>
      <c r="F62" t="s">
        <v>12</v>
      </c>
      <c r="H62">
        <v>1</v>
      </c>
      <c r="I62">
        <f>SUM(E62:E64)/3</f>
        <v>0</v>
      </c>
      <c r="K62">
        <f>J56-I62</f>
        <v>3.5555555555555556E-2</v>
      </c>
      <c r="L62">
        <f>K62^2</f>
        <v>1.2641975308641975E-3</v>
      </c>
    </row>
    <row r="63" spans="1:15">
      <c r="A63" s="1" t="s">
        <v>15</v>
      </c>
      <c r="B63">
        <v>3</v>
      </c>
      <c r="C63">
        <v>33</v>
      </c>
      <c r="D63">
        <v>1</v>
      </c>
      <c r="E63">
        <v>0</v>
      </c>
      <c r="F63" t="s">
        <v>12</v>
      </c>
      <c r="H63">
        <v>1</v>
      </c>
    </row>
    <row r="64" spans="1:15">
      <c r="A64" s="1" t="s">
        <v>15</v>
      </c>
      <c r="B64">
        <v>3</v>
      </c>
      <c r="C64">
        <v>35</v>
      </c>
      <c r="D64">
        <v>1</v>
      </c>
      <c r="E64">
        <v>0</v>
      </c>
      <c r="F64" t="s">
        <v>12</v>
      </c>
      <c r="H64">
        <v>1</v>
      </c>
    </row>
    <row r="65" spans="1:15">
      <c r="A65" t="s">
        <v>8</v>
      </c>
      <c r="B65">
        <v>1</v>
      </c>
      <c r="C65">
        <v>3</v>
      </c>
      <c r="D65">
        <v>1</v>
      </c>
      <c r="E65">
        <v>0</v>
      </c>
      <c r="F65" t="s">
        <v>12</v>
      </c>
      <c r="H65">
        <v>1</v>
      </c>
      <c r="I65">
        <f>SUM(E65:E67)/3</f>
        <v>0.68</v>
      </c>
      <c r="J65">
        <f>(I65+I68+I71)/3</f>
        <v>0.86111111111111116</v>
      </c>
      <c r="K65">
        <f>J65-I65</f>
        <v>0.18111111111111111</v>
      </c>
      <c r="L65">
        <f>K65^2</f>
        <v>3.2801234567901232E-2</v>
      </c>
      <c r="M65">
        <f>SUM(L65+L68+L71)</f>
        <v>6.725185185185191E-2</v>
      </c>
      <c r="N65">
        <f>SQRT(M65/3)</f>
        <v>0.14972402596316098</v>
      </c>
      <c r="O65">
        <f>N65/(SQRT(3))</f>
        <v>8.6443206693985516E-2</v>
      </c>
    </row>
    <row r="66" spans="1:15">
      <c r="A66" t="s">
        <v>8</v>
      </c>
      <c r="B66">
        <v>1</v>
      </c>
      <c r="C66">
        <v>1</v>
      </c>
      <c r="D66">
        <v>1</v>
      </c>
      <c r="E66">
        <v>0</v>
      </c>
      <c r="F66" t="s">
        <v>10</v>
      </c>
      <c r="H66">
        <v>3</v>
      </c>
    </row>
    <row r="67" spans="1:15">
      <c r="A67" t="s">
        <v>8</v>
      </c>
      <c r="B67">
        <v>1</v>
      </c>
      <c r="C67">
        <v>2</v>
      </c>
      <c r="D67">
        <v>1</v>
      </c>
      <c r="E67">
        <v>2.04</v>
      </c>
      <c r="F67" t="s">
        <v>11</v>
      </c>
    </row>
    <row r="68" spans="1:15">
      <c r="A68" t="s">
        <v>8</v>
      </c>
      <c r="B68">
        <v>2</v>
      </c>
      <c r="D68">
        <v>1</v>
      </c>
      <c r="E68">
        <v>0.96</v>
      </c>
      <c r="F68" t="s">
        <v>11</v>
      </c>
      <c r="I68">
        <f>SUM(E68:E70)/3</f>
        <v>1.0466666666666669</v>
      </c>
      <c r="K68">
        <f>J65-I68</f>
        <v>-0.1855555555555557</v>
      </c>
      <c r="L68">
        <f>K68^2</f>
        <v>3.4430864197530914E-2</v>
      </c>
    </row>
    <row r="69" spans="1:15">
      <c r="A69" t="s">
        <v>8</v>
      </c>
      <c r="B69">
        <v>2</v>
      </c>
      <c r="D69">
        <v>1</v>
      </c>
      <c r="E69">
        <v>1.07</v>
      </c>
      <c r="F69" t="s">
        <v>11</v>
      </c>
    </row>
    <row r="70" spans="1:15">
      <c r="A70" t="s">
        <v>8</v>
      </c>
      <c r="B70">
        <v>2</v>
      </c>
      <c r="D70">
        <v>1</v>
      </c>
      <c r="E70">
        <v>1.1100000000000001</v>
      </c>
      <c r="F70" t="s">
        <v>11</v>
      </c>
    </row>
    <row r="71" spans="1:15">
      <c r="A71" t="s">
        <v>8</v>
      </c>
      <c r="B71">
        <v>3</v>
      </c>
      <c r="D71">
        <v>1</v>
      </c>
      <c r="E71">
        <v>0.81</v>
      </c>
      <c r="F71" t="s">
        <v>11</v>
      </c>
      <c r="I71">
        <f>SUM(E71:E73)/3</f>
        <v>0.85666666666666658</v>
      </c>
      <c r="K71">
        <f>J65-I71</f>
        <v>4.4444444444445841E-3</v>
      </c>
      <c r="L71">
        <f>K71^2</f>
        <v>1.9753086419754327E-5</v>
      </c>
    </row>
    <row r="72" spans="1:15">
      <c r="A72" t="s">
        <v>8</v>
      </c>
      <c r="B72">
        <v>3</v>
      </c>
      <c r="C72">
        <v>4</v>
      </c>
      <c r="D72">
        <v>1</v>
      </c>
      <c r="E72">
        <v>0.84</v>
      </c>
      <c r="F72" t="s">
        <v>11</v>
      </c>
    </row>
    <row r="73" spans="1:15">
      <c r="A73" t="s">
        <v>8</v>
      </c>
      <c r="B73">
        <v>3</v>
      </c>
      <c r="D73">
        <v>1</v>
      </c>
      <c r="E73">
        <v>0.92</v>
      </c>
      <c r="F73" t="s">
        <v>11</v>
      </c>
    </row>
    <row r="74" spans="1:15">
      <c r="K74" t="s">
        <v>29</v>
      </c>
      <c r="L74" t="s">
        <v>30</v>
      </c>
    </row>
  </sheetData>
  <sortState ref="A2:H73">
    <sortCondition ref="A2:A73"/>
    <sortCondition ref="B2:B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zoomScalePageLayoutView="85" workbookViewId="0">
      <selection activeCell="J10" sqref="J10"/>
    </sheetView>
  </sheetViews>
  <sheetFormatPr baseColWidth="10" defaultRowHeight="15" x14ac:dyDescent="0"/>
  <sheetData>
    <row r="1" spans="1:8">
      <c r="A1" t="s">
        <v>17</v>
      </c>
      <c r="B1">
        <v>0.21555560000000001</v>
      </c>
      <c r="C1">
        <v>1.1793839502289379E-2</v>
      </c>
      <c r="D1" t="s">
        <v>50</v>
      </c>
    </row>
    <row r="2" spans="1:8">
      <c r="A2" t="s">
        <v>21</v>
      </c>
      <c r="B2">
        <v>2.66555556</v>
      </c>
      <c r="C2">
        <v>0.29775013691503444</v>
      </c>
      <c r="D2" t="s">
        <v>39</v>
      </c>
      <c r="E2" t="s">
        <v>49</v>
      </c>
      <c r="F2" t="s">
        <v>45</v>
      </c>
    </row>
    <row r="3" spans="1:8">
      <c r="D3" s="1" t="s">
        <v>20</v>
      </c>
      <c r="E3" s="1">
        <v>0</v>
      </c>
      <c r="F3" s="1">
        <v>0</v>
      </c>
      <c r="G3" s="1">
        <v>0</v>
      </c>
      <c r="H3" t="e">
        <f>LOG(E3)</f>
        <v>#NUM!</v>
      </c>
    </row>
    <row r="4" spans="1:8">
      <c r="A4" t="s">
        <v>19</v>
      </c>
      <c r="B4">
        <v>0.10222199999999999</v>
      </c>
      <c r="C4">
        <v>8.3464094939278657E-2</v>
      </c>
      <c r="D4" t="s">
        <v>17</v>
      </c>
      <c r="E4">
        <v>0</v>
      </c>
      <c r="F4">
        <v>0</v>
      </c>
      <c r="G4">
        <v>0</v>
      </c>
      <c r="H4" t="e">
        <f t="shared" ref="H4:H11" si="0">LOG(E4)</f>
        <v>#NUM!</v>
      </c>
    </row>
    <row r="5" spans="1:8">
      <c r="A5" t="s">
        <v>4</v>
      </c>
      <c r="B5">
        <v>0.55333299999999996</v>
      </c>
      <c r="C5">
        <v>0.11863420280034789</v>
      </c>
      <c r="D5" t="s">
        <v>15</v>
      </c>
      <c r="E5">
        <v>3.5555555555555556E-2</v>
      </c>
      <c r="F5">
        <v>2.9030989544096934E-2</v>
      </c>
      <c r="G5">
        <v>3.5560000000000001E-2</v>
      </c>
      <c r="H5">
        <f t="shared" si="0"/>
        <v>-1.4490925311194189</v>
      </c>
    </row>
    <row r="6" spans="1:8">
      <c r="A6" t="s">
        <v>16</v>
      </c>
      <c r="B6">
        <v>0.33222220000000002</v>
      </c>
      <c r="C6">
        <v>8.523509005176029E-2</v>
      </c>
      <c r="D6" t="s">
        <v>19</v>
      </c>
      <c r="E6">
        <v>0.10222222222222221</v>
      </c>
      <c r="F6">
        <v>8.3464094939278657E-2</v>
      </c>
      <c r="G6">
        <v>5.3769999999999998E-2</v>
      </c>
      <c r="H6">
        <f t="shared" si="0"/>
        <v>-0.99045468209376963</v>
      </c>
    </row>
    <row r="7" spans="1:8">
      <c r="A7" t="s">
        <v>18</v>
      </c>
      <c r="B7">
        <v>0.47666599999999998</v>
      </c>
      <c r="C7">
        <v>2.6851213274654586E-2</v>
      </c>
      <c r="D7" t="s">
        <v>16</v>
      </c>
      <c r="E7">
        <v>0.26333333333333336</v>
      </c>
      <c r="F7">
        <v>0.11592888411797772</v>
      </c>
      <c r="G7">
        <v>8.2799999999999999E-2</v>
      </c>
      <c r="H7">
        <f t="shared" si="0"/>
        <v>-0.579494163429221</v>
      </c>
    </row>
    <row r="8" spans="1:8">
      <c r="A8" t="s">
        <v>15</v>
      </c>
      <c r="B8">
        <v>0.28333330000000001</v>
      </c>
      <c r="C8">
        <v>2.9979416807182323E-2</v>
      </c>
      <c r="D8" t="s">
        <v>18</v>
      </c>
      <c r="E8">
        <v>0.47666666666666663</v>
      </c>
      <c r="F8">
        <v>2.6851213274654586E-2</v>
      </c>
      <c r="G8">
        <v>3.1359999999999999E-2</v>
      </c>
      <c r="H8">
        <f t="shared" si="0"/>
        <v>-0.32178521725460069</v>
      </c>
    </row>
    <row r="9" spans="1:8">
      <c r="A9" t="s">
        <v>8</v>
      </c>
      <c r="B9">
        <v>1.0111110999999999</v>
      </c>
      <c r="C9">
        <v>6.6040267052973001E-2</v>
      </c>
      <c r="D9" t="s">
        <v>4</v>
      </c>
      <c r="E9">
        <v>0.51888888888888884</v>
      </c>
      <c r="F9">
        <v>0.14487400514328008</v>
      </c>
      <c r="G9">
        <v>9.4009999999999996E-2</v>
      </c>
      <c r="H9">
        <f t="shared" si="0"/>
        <v>-0.28492562887321277</v>
      </c>
    </row>
    <row r="10" spans="1:8">
      <c r="D10" t="s">
        <v>8</v>
      </c>
      <c r="E10">
        <v>0.86111111111111116</v>
      </c>
      <c r="F10">
        <v>8.6443206693985516E-2</v>
      </c>
      <c r="G10">
        <v>0.20394000000000001</v>
      </c>
      <c r="H10">
        <f t="shared" si="0"/>
        <v>-6.4940806933014558E-2</v>
      </c>
    </row>
    <row r="11" spans="1:8">
      <c r="D11" t="s">
        <v>21</v>
      </c>
      <c r="E11">
        <v>2.6655555555555552</v>
      </c>
      <c r="F11">
        <v>0.29775013691503444</v>
      </c>
      <c r="G11">
        <v>0.21722</v>
      </c>
      <c r="H11">
        <f t="shared" si="0"/>
        <v>0.42578773852850571</v>
      </c>
    </row>
    <row r="12" spans="1:8">
      <c r="A12" t="s">
        <v>48</v>
      </c>
      <c r="D12" t="s">
        <v>20</v>
      </c>
      <c r="E12">
        <v>0</v>
      </c>
      <c r="F12">
        <v>0</v>
      </c>
      <c r="G12">
        <v>0</v>
      </c>
    </row>
    <row r="13" spans="1:8">
      <c r="A13" t="s">
        <v>39</v>
      </c>
      <c r="B13" t="s">
        <v>49</v>
      </c>
      <c r="C13" t="s">
        <v>45</v>
      </c>
    </row>
    <row r="14" spans="1:8">
      <c r="A14" t="s">
        <v>17</v>
      </c>
      <c r="B14">
        <v>0</v>
      </c>
      <c r="C14">
        <v>0</v>
      </c>
      <c r="D14">
        <v>0</v>
      </c>
    </row>
    <row r="15" spans="1:8">
      <c r="A15" t="s">
        <v>21</v>
      </c>
      <c r="B15">
        <v>2.6655555555555552</v>
      </c>
      <c r="C15">
        <v>0.29775013691503444</v>
      </c>
      <c r="D15">
        <v>0.21722</v>
      </c>
    </row>
    <row r="16" spans="1:8">
      <c r="A16" t="s">
        <v>19</v>
      </c>
      <c r="B16">
        <v>0.10222222222222221</v>
      </c>
      <c r="C16">
        <v>8.3464094939278657E-2</v>
      </c>
      <c r="D16">
        <v>5.3769999999999998E-2</v>
      </c>
    </row>
    <row r="17" spans="1:11">
      <c r="A17" t="s">
        <v>4</v>
      </c>
      <c r="B17">
        <v>0.51888888888888884</v>
      </c>
      <c r="C17">
        <v>0.14487400514328008</v>
      </c>
      <c r="D17">
        <v>9.4009999999999996E-2</v>
      </c>
    </row>
    <row r="18" spans="1:11">
      <c r="A18" t="s">
        <v>16</v>
      </c>
      <c r="B18">
        <v>0.26333333333333336</v>
      </c>
      <c r="C18">
        <v>0.11592888411797772</v>
      </c>
      <c r="D18">
        <v>8.2799999999999999E-2</v>
      </c>
    </row>
    <row r="19" spans="1:11">
      <c r="A19" t="s">
        <v>18</v>
      </c>
      <c r="B19">
        <v>0.47666666666666663</v>
      </c>
      <c r="C19">
        <v>2.6851213274654586E-2</v>
      </c>
      <c r="D19">
        <v>3.1359999999999999E-2</v>
      </c>
    </row>
    <row r="20" spans="1:11">
      <c r="A20" t="s">
        <v>15</v>
      </c>
      <c r="B20">
        <v>3.5555555555555556E-2</v>
      </c>
      <c r="C20">
        <v>2.9030989544096934E-2</v>
      </c>
      <c r="D20">
        <v>3.5560000000000001E-2</v>
      </c>
    </row>
    <row r="21" spans="1:11">
      <c r="A21" t="s">
        <v>8</v>
      </c>
      <c r="B21">
        <v>0.86111111111111116</v>
      </c>
      <c r="C21">
        <v>8.6443206693985516E-2</v>
      </c>
      <c r="D21">
        <v>0.20394000000000001</v>
      </c>
    </row>
    <row r="22" spans="1:11">
      <c r="A22" t="s">
        <v>20</v>
      </c>
      <c r="B22">
        <v>0</v>
      </c>
      <c r="C22">
        <v>0</v>
      </c>
      <c r="D22">
        <v>0</v>
      </c>
    </row>
    <row r="32" spans="1:11">
      <c r="K32" t="s">
        <v>47</v>
      </c>
    </row>
  </sheetData>
  <sortState ref="D3:F10">
    <sortCondition ref="E3:E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pane ySplit="1" topLeftCell="A2" activePane="bottomLeft" state="frozen"/>
      <selection pane="bottomLeft" activeCell="M10" sqref="M10"/>
    </sheetView>
  </sheetViews>
  <sheetFormatPr baseColWidth="10" defaultRowHeight="15" x14ac:dyDescent="0"/>
  <sheetData>
    <row r="1" spans="1:16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28</v>
      </c>
      <c r="G1" t="s">
        <v>44</v>
      </c>
      <c r="H1" t="s">
        <v>34</v>
      </c>
      <c r="I1" t="s">
        <v>35</v>
      </c>
      <c r="M1" t="s">
        <v>39</v>
      </c>
      <c r="N1" t="s">
        <v>31</v>
      </c>
      <c r="O1" t="s">
        <v>36</v>
      </c>
      <c r="P1" t="s">
        <v>45</v>
      </c>
    </row>
    <row r="2" spans="1:16">
      <c r="A2" t="s">
        <v>17</v>
      </c>
      <c r="B2">
        <v>4</v>
      </c>
      <c r="C2">
        <v>2</v>
      </c>
      <c r="D2">
        <v>0</v>
      </c>
      <c r="E2" t="s">
        <v>12</v>
      </c>
      <c r="F2">
        <v>2</v>
      </c>
      <c r="G2">
        <v>0.14888889</v>
      </c>
      <c r="H2">
        <f>G2-D2</f>
        <v>0.14888889</v>
      </c>
      <c r="I2">
        <f>H2^2</f>
        <v>2.2167901565432097E-2</v>
      </c>
      <c r="M2" t="s">
        <v>17</v>
      </c>
      <c r="N2">
        <f>AVERAGE(D2:D10)</f>
        <v>0</v>
      </c>
      <c r="O2">
        <f>SUM(I2:I10)</f>
        <v>0.19951111408888891</v>
      </c>
      <c r="P2">
        <f>SQRT(O2/9)</f>
        <v>0.14888889</v>
      </c>
    </row>
    <row r="3" spans="1:16">
      <c r="A3" t="s">
        <v>17</v>
      </c>
      <c r="B3">
        <v>4</v>
      </c>
      <c r="C3">
        <v>2</v>
      </c>
      <c r="D3">
        <v>0</v>
      </c>
      <c r="E3" t="s">
        <v>12</v>
      </c>
      <c r="F3">
        <v>2</v>
      </c>
      <c r="G3">
        <v>0.14888889</v>
      </c>
      <c r="H3">
        <f t="shared" ref="H3:H66" si="0">G3-D3</f>
        <v>0.14888889</v>
      </c>
      <c r="I3">
        <f t="shared" ref="I3:I66" si="1">H3^2</f>
        <v>2.2167901565432097E-2</v>
      </c>
      <c r="M3" t="s">
        <v>21</v>
      </c>
      <c r="N3">
        <f>AVERAGE(D11:D20)</f>
        <v>4.3520000000000003</v>
      </c>
      <c r="O3">
        <f>SUM(I11:I20)</f>
        <v>11.973160000000002</v>
      </c>
      <c r="P3">
        <f>SQRT(O3/10)</f>
        <v>1.0942193564363594</v>
      </c>
    </row>
    <row r="4" spans="1:16">
      <c r="A4" t="s">
        <v>17</v>
      </c>
      <c r="B4">
        <v>4</v>
      </c>
      <c r="C4">
        <v>2</v>
      </c>
      <c r="D4">
        <v>0</v>
      </c>
      <c r="E4" t="s">
        <v>12</v>
      </c>
      <c r="F4">
        <v>1</v>
      </c>
      <c r="G4">
        <v>0.14888889</v>
      </c>
      <c r="H4">
        <f t="shared" si="0"/>
        <v>0.14888889</v>
      </c>
      <c r="I4">
        <f t="shared" si="1"/>
        <v>2.2167901565432097E-2</v>
      </c>
      <c r="M4" t="s">
        <v>19</v>
      </c>
      <c r="N4">
        <f>AVERAGE(D21:D29)</f>
        <v>0.33888888888888885</v>
      </c>
      <c r="O4">
        <f>SUM(I21:I29)</f>
        <v>0.16988888888889001</v>
      </c>
      <c r="P4">
        <f>SQRT(O4/9)</f>
        <v>0.1373919328413305</v>
      </c>
    </row>
    <row r="5" spans="1:16">
      <c r="A5" t="s">
        <v>17</v>
      </c>
      <c r="B5">
        <v>5</v>
      </c>
      <c r="C5">
        <v>2</v>
      </c>
      <c r="D5">
        <v>0</v>
      </c>
      <c r="E5" t="s">
        <v>12</v>
      </c>
      <c r="F5">
        <v>2</v>
      </c>
      <c r="G5">
        <v>0.14888889</v>
      </c>
      <c r="H5">
        <f t="shared" si="0"/>
        <v>0.14888889</v>
      </c>
      <c r="I5">
        <f t="shared" si="1"/>
        <v>2.2167901565432097E-2</v>
      </c>
      <c r="M5" t="s">
        <v>4</v>
      </c>
      <c r="N5">
        <f>AVERAGE(D30:D43)</f>
        <v>0.68285714285714294</v>
      </c>
      <c r="O5">
        <f>SUM(I30:I43)</f>
        <v>1.0340857142857145</v>
      </c>
      <c r="P5">
        <f>SQRT(O5/14)</f>
        <v>0.27177797060490838</v>
      </c>
    </row>
    <row r="6" spans="1:16">
      <c r="A6" t="s">
        <v>17</v>
      </c>
      <c r="B6">
        <v>5</v>
      </c>
      <c r="C6">
        <v>2</v>
      </c>
      <c r="D6">
        <v>0</v>
      </c>
      <c r="E6" t="s">
        <v>12</v>
      </c>
      <c r="F6">
        <v>2</v>
      </c>
      <c r="G6">
        <v>0.14888889</v>
      </c>
      <c r="H6">
        <f t="shared" si="0"/>
        <v>0.14888889</v>
      </c>
      <c r="I6">
        <f t="shared" si="1"/>
        <v>2.2167901565432097E-2</v>
      </c>
      <c r="M6" t="s">
        <v>16</v>
      </c>
      <c r="N6">
        <f>AVERAGE(D44:D52)</f>
        <v>0.65333333333333343</v>
      </c>
      <c r="O6">
        <f>SUM(I44:I52)</f>
        <v>0.12960000000100003</v>
      </c>
      <c r="P6">
        <f>SQRT(O6/9)</f>
        <v>0.12000000000046297</v>
      </c>
    </row>
    <row r="7" spans="1:16">
      <c r="A7" t="s">
        <v>17</v>
      </c>
      <c r="B7">
        <v>5</v>
      </c>
      <c r="C7">
        <v>2</v>
      </c>
      <c r="D7">
        <v>0</v>
      </c>
      <c r="E7" t="s">
        <v>12</v>
      </c>
      <c r="F7">
        <v>2</v>
      </c>
      <c r="G7">
        <v>0.14888889</v>
      </c>
      <c r="H7">
        <f t="shared" si="0"/>
        <v>0.14888889</v>
      </c>
      <c r="I7">
        <f t="shared" si="1"/>
        <v>2.2167901565432097E-2</v>
      </c>
      <c r="M7" t="s">
        <v>18</v>
      </c>
      <c r="N7">
        <f>AVERAGE(D53:D61)</f>
        <v>0.551111111111111</v>
      </c>
      <c r="O7">
        <f>SUM(I53:I61)</f>
        <v>0.13588888888889</v>
      </c>
      <c r="P7">
        <f>SQRT(O7/9)</f>
        <v>0.12287703378621609</v>
      </c>
    </row>
    <row r="8" spans="1:16">
      <c r="A8" t="s">
        <v>17</v>
      </c>
      <c r="B8">
        <v>6</v>
      </c>
      <c r="C8">
        <v>2</v>
      </c>
      <c r="D8">
        <v>0</v>
      </c>
      <c r="E8" t="s">
        <v>12</v>
      </c>
      <c r="F8">
        <v>2</v>
      </c>
      <c r="G8">
        <v>0.14888889</v>
      </c>
      <c r="H8">
        <f t="shared" si="0"/>
        <v>0.14888889</v>
      </c>
      <c r="I8">
        <f t="shared" si="1"/>
        <v>2.2167901565432097E-2</v>
      </c>
      <c r="M8" t="s">
        <v>15</v>
      </c>
      <c r="N8">
        <f>AVERAGE(D62:D70)</f>
        <v>0.5477777777777777</v>
      </c>
      <c r="O8">
        <f>SUM(I62:I70)</f>
        <v>1.0227329955560001</v>
      </c>
      <c r="P8">
        <f>SQRT(O8/9)</f>
        <v>0.33710087437771835</v>
      </c>
    </row>
    <row r="9" spans="1:16">
      <c r="A9" t="s">
        <v>17</v>
      </c>
      <c r="B9">
        <v>6</v>
      </c>
      <c r="C9">
        <v>2</v>
      </c>
      <c r="D9">
        <v>0</v>
      </c>
      <c r="E9" t="s">
        <v>12</v>
      </c>
      <c r="F9">
        <v>1</v>
      </c>
      <c r="G9">
        <v>0.14888889</v>
      </c>
      <c r="H9">
        <f t="shared" si="0"/>
        <v>0.14888889</v>
      </c>
      <c r="I9">
        <f t="shared" si="1"/>
        <v>2.2167901565432097E-2</v>
      </c>
      <c r="M9" t="s">
        <v>8</v>
      </c>
      <c r="N9">
        <f>AVERAGE(D71:D78)</f>
        <v>0.70124999999999993</v>
      </c>
      <c r="O9">
        <f>SUM(I71:I78)</f>
        <v>2.3352999999999997</v>
      </c>
      <c r="P9">
        <f>SQRT(O9/8)</f>
        <v>0.54028927437068375</v>
      </c>
    </row>
    <row r="10" spans="1:16">
      <c r="A10" t="s">
        <v>17</v>
      </c>
      <c r="B10">
        <v>6</v>
      </c>
      <c r="C10">
        <v>2</v>
      </c>
      <c r="D10">
        <v>0</v>
      </c>
      <c r="E10" t="s">
        <v>12</v>
      </c>
      <c r="F10">
        <v>1</v>
      </c>
      <c r="G10">
        <v>0.14888889</v>
      </c>
      <c r="H10">
        <f t="shared" si="0"/>
        <v>0.14888889</v>
      </c>
      <c r="I10">
        <f t="shared" si="1"/>
        <v>2.2167901565432097E-2</v>
      </c>
      <c r="M10" t="s">
        <v>20</v>
      </c>
      <c r="N10">
        <v>0</v>
      </c>
      <c r="O10">
        <v>0.19950000000000001</v>
      </c>
      <c r="P10">
        <v>0.14888889</v>
      </c>
    </row>
    <row r="11" spans="1:16">
      <c r="A11" t="s">
        <v>21</v>
      </c>
      <c r="B11">
        <v>4</v>
      </c>
      <c r="C11">
        <v>2</v>
      </c>
      <c r="D11">
        <v>2.5299999999999998</v>
      </c>
      <c r="E11" t="s">
        <v>11</v>
      </c>
      <c r="G11">
        <f>4.352</f>
        <v>4.3520000000000003</v>
      </c>
      <c r="H11">
        <f t="shared" si="0"/>
        <v>1.8220000000000005</v>
      </c>
      <c r="I11">
        <f t="shared" si="1"/>
        <v>3.3196840000000019</v>
      </c>
    </row>
    <row r="12" spans="1:16">
      <c r="A12" t="s">
        <v>21</v>
      </c>
      <c r="B12">
        <v>4</v>
      </c>
      <c r="C12">
        <v>2</v>
      </c>
      <c r="D12">
        <v>5.01</v>
      </c>
      <c r="E12" t="s">
        <v>11</v>
      </c>
      <c r="G12">
        <f t="shared" ref="G12:G20" si="2">4.352</f>
        <v>4.3520000000000003</v>
      </c>
      <c r="H12">
        <f t="shared" si="0"/>
        <v>-0.65799999999999947</v>
      </c>
      <c r="I12">
        <f t="shared" si="1"/>
        <v>0.43296399999999929</v>
      </c>
    </row>
    <row r="13" spans="1:16">
      <c r="A13" t="s">
        <v>21</v>
      </c>
      <c r="B13">
        <v>4</v>
      </c>
      <c r="C13">
        <v>2</v>
      </c>
      <c r="D13">
        <v>6.1</v>
      </c>
      <c r="E13" t="s">
        <v>11</v>
      </c>
      <c r="G13">
        <f t="shared" si="2"/>
        <v>4.3520000000000003</v>
      </c>
      <c r="H13">
        <f t="shared" si="0"/>
        <v>-1.7479999999999993</v>
      </c>
      <c r="I13">
        <f t="shared" si="1"/>
        <v>3.0555039999999978</v>
      </c>
    </row>
    <row r="14" spans="1:16">
      <c r="A14" t="s">
        <v>21</v>
      </c>
      <c r="B14">
        <v>5</v>
      </c>
      <c r="C14">
        <v>2</v>
      </c>
      <c r="D14">
        <v>4.0599999999999996</v>
      </c>
      <c r="E14" t="s">
        <v>11</v>
      </c>
      <c r="G14">
        <f t="shared" si="2"/>
        <v>4.3520000000000003</v>
      </c>
      <c r="H14">
        <f t="shared" si="0"/>
        <v>0.2920000000000007</v>
      </c>
      <c r="I14">
        <f t="shared" si="1"/>
        <v>8.5264000000000409E-2</v>
      </c>
    </row>
    <row r="15" spans="1:16">
      <c r="A15" t="s">
        <v>21</v>
      </c>
      <c r="B15">
        <v>5</v>
      </c>
      <c r="C15">
        <v>2</v>
      </c>
      <c r="D15">
        <v>4.66</v>
      </c>
      <c r="E15" t="s">
        <v>11</v>
      </c>
      <c r="G15">
        <f t="shared" si="2"/>
        <v>4.3520000000000003</v>
      </c>
      <c r="H15">
        <f t="shared" si="0"/>
        <v>-0.30799999999999983</v>
      </c>
      <c r="I15">
        <f t="shared" si="1"/>
        <v>9.4863999999999893E-2</v>
      </c>
    </row>
    <row r="16" spans="1:16">
      <c r="A16" t="s">
        <v>21</v>
      </c>
      <c r="B16">
        <v>5</v>
      </c>
      <c r="C16">
        <v>2</v>
      </c>
      <c r="D16">
        <v>4.99</v>
      </c>
      <c r="E16" t="s">
        <v>11</v>
      </c>
      <c r="G16">
        <f t="shared" si="2"/>
        <v>4.3520000000000003</v>
      </c>
      <c r="H16">
        <f t="shared" si="0"/>
        <v>-0.6379999999999999</v>
      </c>
      <c r="I16">
        <f t="shared" si="1"/>
        <v>0.40704399999999985</v>
      </c>
    </row>
    <row r="17" spans="1:9">
      <c r="A17" t="s">
        <v>21</v>
      </c>
      <c r="B17">
        <v>5</v>
      </c>
      <c r="C17">
        <v>2</v>
      </c>
      <c r="D17">
        <v>5.4</v>
      </c>
      <c r="E17" t="s">
        <v>11</v>
      </c>
      <c r="G17">
        <f t="shared" si="2"/>
        <v>4.3520000000000003</v>
      </c>
      <c r="H17">
        <f t="shared" si="0"/>
        <v>-1.048</v>
      </c>
      <c r="I17">
        <f t="shared" si="1"/>
        <v>1.0983040000000002</v>
      </c>
    </row>
    <row r="18" spans="1:9">
      <c r="A18" t="s">
        <v>21</v>
      </c>
      <c r="B18">
        <v>6</v>
      </c>
      <c r="C18">
        <v>2</v>
      </c>
      <c r="D18">
        <v>2.83</v>
      </c>
      <c r="E18" t="s">
        <v>11</v>
      </c>
      <c r="G18">
        <f t="shared" si="2"/>
        <v>4.3520000000000003</v>
      </c>
      <c r="H18">
        <f t="shared" si="0"/>
        <v>1.5220000000000002</v>
      </c>
      <c r="I18">
        <f t="shared" si="1"/>
        <v>2.3164840000000009</v>
      </c>
    </row>
    <row r="19" spans="1:9">
      <c r="A19" t="s">
        <v>21</v>
      </c>
      <c r="B19">
        <v>6</v>
      </c>
      <c r="C19">
        <v>2</v>
      </c>
      <c r="D19">
        <v>3.31</v>
      </c>
      <c r="E19" t="s">
        <v>11</v>
      </c>
      <c r="G19">
        <f t="shared" si="2"/>
        <v>4.3520000000000003</v>
      </c>
      <c r="H19">
        <f t="shared" si="0"/>
        <v>1.0420000000000003</v>
      </c>
      <c r="I19">
        <f t="shared" si="1"/>
        <v>1.0857640000000006</v>
      </c>
    </row>
    <row r="20" spans="1:9">
      <c r="A20" t="s">
        <v>21</v>
      </c>
      <c r="B20">
        <v>6</v>
      </c>
      <c r="C20">
        <v>2</v>
      </c>
      <c r="D20">
        <v>4.63</v>
      </c>
      <c r="E20" t="s">
        <v>11</v>
      </c>
      <c r="G20">
        <f t="shared" si="2"/>
        <v>4.3520000000000003</v>
      </c>
      <c r="H20">
        <f t="shared" si="0"/>
        <v>-0.27799999999999958</v>
      </c>
      <c r="I20">
        <f t="shared" si="1"/>
        <v>7.728399999999977E-2</v>
      </c>
    </row>
    <row r="21" spans="1:9">
      <c r="A21" t="s">
        <v>19</v>
      </c>
      <c r="B21">
        <v>4</v>
      </c>
      <c r="C21">
        <v>2</v>
      </c>
      <c r="D21">
        <v>0.24</v>
      </c>
      <c r="E21" t="s">
        <v>11</v>
      </c>
      <c r="G21">
        <f>0.3388889</f>
        <v>0.33888889999999999</v>
      </c>
      <c r="H21">
        <f t="shared" si="0"/>
        <v>9.8888900000000002E-2</v>
      </c>
      <c r="I21">
        <f t="shared" si="1"/>
        <v>9.7790145432100004E-3</v>
      </c>
    </row>
    <row r="22" spans="1:9">
      <c r="A22" t="s">
        <v>19</v>
      </c>
      <c r="B22">
        <v>4</v>
      </c>
      <c r="C22">
        <v>2</v>
      </c>
      <c r="D22">
        <v>0.34</v>
      </c>
      <c r="E22" t="s">
        <v>11</v>
      </c>
      <c r="G22">
        <f t="shared" ref="G22:G28" si="3">0.3388889</f>
        <v>0.33888889999999999</v>
      </c>
      <c r="H22">
        <f t="shared" si="0"/>
        <v>-1.1111000000000315E-3</v>
      </c>
      <c r="I22">
        <f t="shared" si="1"/>
        <v>1.2345432100000699E-6</v>
      </c>
    </row>
    <row r="23" spans="1:9">
      <c r="A23" t="s">
        <v>19</v>
      </c>
      <c r="B23">
        <v>4</v>
      </c>
      <c r="C23">
        <v>2</v>
      </c>
      <c r="D23">
        <v>0.45</v>
      </c>
      <c r="E23" t="s">
        <v>11</v>
      </c>
      <c r="G23">
        <f t="shared" si="3"/>
        <v>0.33888889999999999</v>
      </c>
      <c r="H23">
        <f t="shared" si="0"/>
        <v>-0.11111110000000002</v>
      </c>
      <c r="I23">
        <f t="shared" si="1"/>
        <v>1.2345676543210005E-2</v>
      </c>
    </row>
    <row r="24" spans="1:9">
      <c r="A24" t="s">
        <v>19</v>
      </c>
      <c r="B24">
        <v>5</v>
      </c>
      <c r="C24">
        <v>2</v>
      </c>
      <c r="D24">
        <v>0.17</v>
      </c>
      <c r="E24" t="s">
        <v>11</v>
      </c>
      <c r="G24">
        <f t="shared" si="3"/>
        <v>0.33888889999999999</v>
      </c>
      <c r="H24">
        <f t="shared" si="0"/>
        <v>0.16888889999999998</v>
      </c>
      <c r="I24">
        <f t="shared" si="1"/>
        <v>2.8523460543209995E-2</v>
      </c>
    </row>
    <row r="25" spans="1:9">
      <c r="A25" t="s">
        <v>19</v>
      </c>
      <c r="B25">
        <v>5</v>
      </c>
      <c r="C25">
        <v>2</v>
      </c>
      <c r="D25">
        <v>0.23</v>
      </c>
      <c r="E25" t="s">
        <v>11</v>
      </c>
      <c r="G25">
        <f t="shared" si="3"/>
        <v>0.33888889999999999</v>
      </c>
      <c r="H25">
        <f t="shared" si="0"/>
        <v>0.10888889999999998</v>
      </c>
      <c r="I25">
        <f t="shared" si="1"/>
        <v>1.1856792543209996E-2</v>
      </c>
    </row>
    <row r="26" spans="1:9">
      <c r="A26" t="s">
        <v>19</v>
      </c>
      <c r="B26">
        <v>5</v>
      </c>
      <c r="C26">
        <v>2</v>
      </c>
      <c r="D26">
        <v>0.25</v>
      </c>
      <c r="E26" t="s">
        <v>11</v>
      </c>
      <c r="G26">
        <f t="shared" si="3"/>
        <v>0.33888889999999999</v>
      </c>
      <c r="H26">
        <f t="shared" si="0"/>
        <v>8.8888899999999993E-2</v>
      </c>
      <c r="I26">
        <f t="shared" si="1"/>
        <v>7.9012365432099985E-3</v>
      </c>
    </row>
    <row r="27" spans="1:9">
      <c r="A27" t="s">
        <v>19</v>
      </c>
      <c r="B27">
        <v>6</v>
      </c>
      <c r="C27">
        <v>2</v>
      </c>
      <c r="D27">
        <v>0.33</v>
      </c>
      <c r="E27" t="s">
        <v>11</v>
      </c>
      <c r="G27">
        <f t="shared" si="3"/>
        <v>0.33888889999999999</v>
      </c>
      <c r="H27">
        <f t="shared" si="0"/>
        <v>8.8888999999999774E-3</v>
      </c>
      <c r="I27">
        <f t="shared" si="1"/>
        <v>7.90125432099996E-5</v>
      </c>
    </row>
    <row r="28" spans="1:9">
      <c r="A28" t="s">
        <v>19</v>
      </c>
      <c r="B28">
        <v>6</v>
      </c>
      <c r="C28">
        <v>2</v>
      </c>
      <c r="D28">
        <v>0.39</v>
      </c>
      <c r="E28" t="s">
        <v>11</v>
      </c>
      <c r="G28">
        <f t="shared" si="3"/>
        <v>0.33888889999999999</v>
      </c>
      <c r="H28">
        <f t="shared" si="0"/>
        <v>-5.111110000000002E-2</v>
      </c>
      <c r="I28">
        <f t="shared" si="1"/>
        <v>2.6123445432100021E-3</v>
      </c>
    </row>
    <row r="29" spans="1:9">
      <c r="A29" t="s">
        <v>19</v>
      </c>
      <c r="B29">
        <v>6</v>
      </c>
      <c r="C29">
        <v>2</v>
      </c>
      <c r="D29">
        <v>0.65</v>
      </c>
      <c r="E29" t="s">
        <v>11</v>
      </c>
      <c r="G29">
        <f>0.3388889</f>
        <v>0.33888889999999999</v>
      </c>
      <c r="H29">
        <f t="shared" si="0"/>
        <v>-0.31111110000000003</v>
      </c>
      <c r="I29">
        <f t="shared" si="1"/>
        <v>9.6790116543210014E-2</v>
      </c>
    </row>
    <row r="30" spans="1:9">
      <c r="A30" t="s">
        <v>4</v>
      </c>
      <c r="B30">
        <v>4</v>
      </c>
      <c r="C30">
        <v>2</v>
      </c>
      <c r="D30">
        <v>0.41</v>
      </c>
      <c r="E30" t="s">
        <v>11</v>
      </c>
      <c r="G30">
        <f>0.68285714</f>
        <v>0.68285713999999997</v>
      </c>
      <c r="H30">
        <f t="shared" si="0"/>
        <v>0.27285714</v>
      </c>
      <c r="I30">
        <f t="shared" si="1"/>
        <v>7.4451018848979603E-2</v>
      </c>
    </row>
    <row r="31" spans="1:9">
      <c r="A31" t="s">
        <v>4</v>
      </c>
      <c r="B31">
        <v>4</v>
      </c>
      <c r="C31">
        <v>2</v>
      </c>
      <c r="D31">
        <v>0.55000000000000004</v>
      </c>
      <c r="E31" t="s">
        <v>11</v>
      </c>
      <c r="G31">
        <f t="shared" ref="G31:G43" si="4">0.68285714</f>
        <v>0.68285713999999997</v>
      </c>
      <c r="H31">
        <f t="shared" si="0"/>
        <v>0.13285713999999993</v>
      </c>
      <c r="I31">
        <f t="shared" si="1"/>
        <v>1.7651019648979582E-2</v>
      </c>
    </row>
    <row r="32" spans="1:9">
      <c r="A32" t="s">
        <v>4</v>
      </c>
      <c r="B32">
        <v>4</v>
      </c>
      <c r="C32">
        <v>2</v>
      </c>
      <c r="D32">
        <v>0.78</v>
      </c>
      <c r="E32" t="s">
        <v>11</v>
      </c>
      <c r="G32">
        <f t="shared" si="4"/>
        <v>0.68285713999999997</v>
      </c>
      <c r="H32">
        <f t="shared" si="0"/>
        <v>-9.7142860000000053E-2</v>
      </c>
      <c r="I32">
        <f t="shared" si="1"/>
        <v>9.4367352489796111E-3</v>
      </c>
    </row>
    <row r="33" spans="1:12">
      <c r="A33" t="s">
        <v>4</v>
      </c>
      <c r="B33">
        <v>4</v>
      </c>
      <c r="C33">
        <v>2</v>
      </c>
      <c r="D33">
        <v>0.79</v>
      </c>
      <c r="E33" t="s">
        <v>11</v>
      </c>
      <c r="G33">
        <f t="shared" si="4"/>
        <v>0.68285713999999997</v>
      </c>
      <c r="H33">
        <f t="shared" si="0"/>
        <v>-0.10714286000000006</v>
      </c>
      <c r="I33">
        <f t="shared" si="1"/>
        <v>1.1479592448979612E-2</v>
      </c>
    </row>
    <row r="34" spans="1:12">
      <c r="A34" t="s">
        <v>4</v>
      </c>
      <c r="B34">
        <v>5</v>
      </c>
      <c r="C34">
        <v>2</v>
      </c>
      <c r="D34">
        <v>0.26</v>
      </c>
      <c r="E34" t="s">
        <v>11</v>
      </c>
      <c r="G34">
        <f t="shared" si="4"/>
        <v>0.68285713999999997</v>
      </c>
      <c r="H34">
        <f t="shared" si="0"/>
        <v>0.42285713999999996</v>
      </c>
      <c r="I34">
        <f t="shared" si="1"/>
        <v>0.17880816084897957</v>
      </c>
      <c r="L34" t="s">
        <v>46</v>
      </c>
    </row>
    <row r="35" spans="1:12">
      <c r="A35" t="s">
        <v>4</v>
      </c>
      <c r="B35">
        <v>5</v>
      </c>
      <c r="C35">
        <v>2</v>
      </c>
      <c r="D35">
        <v>0.28000000000000003</v>
      </c>
      <c r="E35" t="s">
        <v>11</v>
      </c>
      <c r="G35">
        <f t="shared" si="4"/>
        <v>0.68285713999999997</v>
      </c>
      <c r="H35">
        <f t="shared" si="0"/>
        <v>0.40285713999999995</v>
      </c>
      <c r="I35">
        <f t="shared" si="1"/>
        <v>0.16229387524897956</v>
      </c>
    </row>
    <row r="36" spans="1:12">
      <c r="A36" t="s">
        <v>4</v>
      </c>
      <c r="B36">
        <v>5</v>
      </c>
      <c r="C36">
        <v>2</v>
      </c>
      <c r="D36">
        <v>0.39</v>
      </c>
      <c r="E36" t="s">
        <v>11</v>
      </c>
      <c r="G36">
        <f t="shared" si="4"/>
        <v>0.68285713999999997</v>
      </c>
      <c r="H36">
        <f t="shared" si="0"/>
        <v>0.29285713999999996</v>
      </c>
      <c r="I36">
        <f t="shared" si="1"/>
        <v>8.5765304448979576E-2</v>
      </c>
    </row>
    <row r="37" spans="1:12">
      <c r="A37" t="s">
        <v>4</v>
      </c>
      <c r="B37">
        <v>5</v>
      </c>
      <c r="C37">
        <v>2</v>
      </c>
      <c r="D37">
        <v>0.84</v>
      </c>
      <c r="E37" t="s">
        <v>11</v>
      </c>
      <c r="G37">
        <f t="shared" si="4"/>
        <v>0.68285713999999997</v>
      </c>
      <c r="H37">
        <f t="shared" si="0"/>
        <v>-0.15714286</v>
      </c>
      <c r="I37">
        <f t="shared" si="1"/>
        <v>2.4693878448979599E-2</v>
      </c>
    </row>
    <row r="38" spans="1:12">
      <c r="A38" t="s">
        <v>4</v>
      </c>
      <c r="B38">
        <v>5</v>
      </c>
      <c r="C38">
        <v>2</v>
      </c>
      <c r="D38">
        <v>0.84</v>
      </c>
      <c r="E38" t="s">
        <v>11</v>
      </c>
      <c r="G38">
        <f t="shared" si="4"/>
        <v>0.68285713999999997</v>
      </c>
      <c r="H38">
        <f t="shared" si="0"/>
        <v>-0.15714286</v>
      </c>
      <c r="I38">
        <f t="shared" si="1"/>
        <v>2.4693878448979599E-2</v>
      </c>
    </row>
    <row r="39" spans="1:12">
      <c r="A39" t="s">
        <v>4</v>
      </c>
      <c r="B39">
        <v>5</v>
      </c>
      <c r="C39">
        <v>2</v>
      </c>
      <c r="D39">
        <v>1.0900000000000001</v>
      </c>
      <c r="E39" t="s">
        <v>11</v>
      </c>
      <c r="G39">
        <f t="shared" si="4"/>
        <v>0.68285713999999997</v>
      </c>
      <c r="H39">
        <f t="shared" si="0"/>
        <v>-0.40714286000000011</v>
      </c>
      <c r="I39">
        <f t="shared" si="1"/>
        <v>0.16576530844897969</v>
      </c>
    </row>
    <row r="40" spans="1:12">
      <c r="A40" t="s">
        <v>4</v>
      </c>
      <c r="B40">
        <v>6</v>
      </c>
      <c r="C40">
        <v>2</v>
      </c>
      <c r="D40">
        <v>0.52</v>
      </c>
      <c r="E40" t="s">
        <v>11</v>
      </c>
      <c r="G40">
        <f t="shared" si="4"/>
        <v>0.68285713999999997</v>
      </c>
      <c r="H40">
        <f t="shared" si="0"/>
        <v>0.16285713999999996</v>
      </c>
      <c r="I40">
        <f t="shared" si="1"/>
        <v>2.6522448048979585E-2</v>
      </c>
    </row>
    <row r="41" spans="1:12">
      <c r="A41" t="s">
        <v>4</v>
      </c>
      <c r="B41">
        <v>6</v>
      </c>
      <c r="C41">
        <v>2</v>
      </c>
      <c r="D41">
        <v>0.74</v>
      </c>
      <c r="E41" t="s">
        <v>11</v>
      </c>
      <c r="G41">
        <f t="shared" si="4"/>
        <v>0.68285713999999997</v>
      </c>
      <c r="H41">
        <f t="shared" si="0"/>
        <v>-5.7142860000000018E-2</v>
      </c>
      <c r="I41">
        <f t="shared" si="1"/>
        <v>3.2653064489796021E-3</v>
      </c>
    </row>
    <row r="42" spans="1:12">
      <c r="A42" t="s">
        <v>4</v>
      </c>
      <c r="B42">
        <v>6</v>
      </c>
      <c r="C42">
        <v>2</v>
      </c>
      <c r="D42">
        <v>1.01</v>
      </c>
      <c r="E42" t="s">
        <v>11</v>
      </c>
      <c r="G42">
        <f t="shared" si="4"/>
        <v>0.68285713999999997</v>
      </c>
      <c r="H42">
        <f t="shared" si="0"/>
        <v>-0.32714286000000004</v>
      </c>
      <c r="I42">
        <f t="shared" si="1"/>
        <v>0.10702245084897963</v>
      </c>
    </row>
    <row r="43" spans="1:12">
      <c r="A43" t="s">
        <v>4</v>
      </c>
      <c r="B43">
        <v>6</v>
      </c>
      <c r="C43">
        <v>2</v>
      </c>
      <c r="D43">
        <v>1.06</v>
      </c>
      <c r="E43" t="s">
        <v>11</v>
      </c>
      <c r="G43">
        <f t="shared" si="4"/>
        <v>0.68285713999999997</v>
      </c>
      <c r="H43">
        <f t="shared" si="0"/>
        <v>-0.37714286000000008</v>
      </c>
      <c r="I43">
        <f t="shared" si="1"/>
        <v>0.14223673684897967</v>
      </c>
    </row>
    <row r="44" spans="1:12">
      <c r="A44" s="1" t="s">
        <v>16</v>
      </c>
      <c r="B44">
        <v>4</v>
      </c>
      <c r="C44">
        <v>2</v>
      </c>
      <c r="D44">
        <v>0.5</v>
      </c>
      <c r="E44" t="s">
        <v>11</v>
      </c>
      <c r="G44">
        <f>0.653333</f>
        <v>0.65333300000000005</v>
      </c>
      <c r="H44">
        <f t="shared" si="0"/>
        <v>0.15333300000000005</v>
      </c>
      <c r="I44">
        <f t="shared" si="1"/>
        <v>2.3511008889000016E-2</v>
      </c>
    </row>
    <row r="45" spans="1:12">
      <c r="A45" s="1" t="s">
        <v>16</v>
      </c>
      <c r="B45">
        <v>4</v>
      </c>
      <c r="C45">
        <v>2</v>
      </c>
      <c r="D45">
        <v>0.65</v>
      </c>
      <c r="E45" t="s">
        <v>11</v>
      </c>
      <c r="G45">
        <f t="shared" ref="G45:G52" si="5">0.653333</f>
        <v>0.65333300000000005</v>
      </c>
      <c r="H45">
        <f t="shared" si="0"/>
        <v>3.3330000000000304E-3</v>
      </c>
      <c r="I45">
        <f t="shared" si="1"/>
        <v>1.1108889000000203E-5</v>
      </c>
    </row>
    <row r="46" spans="1:12">
      <c r="A46" s="1" t="s">
        <v>16</v>
      </c>
      <c r="B46">
        <v>4</v>
      </c>
      <c r="C46">
        <v>2</v>
      </c>
      <c r="D46">
        <v>0.8</v>
      </c>
      <c r="E46" t="s">
        <v>11</v>
      </c>
      <c r="G46">
        <f t="shared" si="5"/>
        <v>0.65333300000000005</v>
      </c>
      <c r="H46">
        <f t="shared" si="0"/>
        <v>-0.14666699999999999</v>
      </c>
      <c r="I46">
        <f t="shared" si="1"/>
        <v>2.1511208888999999E-2</v>
      </c>
    </row>
    <row r="47" spans="1:12">
      <c r="A47" s="1" t="s">
        <v>16</v>
      </c>
      <c r="B47">
        <v>5</v>
      </c>
      <c r="C47">
        <v>2</v>
      </c>
      <c r="D47">
        <v>0.63</v>
      </c>
      <c r="E47" t="s">
        <v>11</v>
      </c>
      <c r="G47">
        <f t="shared" si="5"/>
        <v>0.65333300000000005</v>
      </c>
      <c r="H47">
        <f t="shared" si="0"/>
        <v>2.3333000000000048E-2</v>
      </c>
      <c r="I47">
        <f t="shared" si="1"/>
        <v>5.4442888900000221E-4</v>
      </c>
    </row>
    <row r="48" spans="1:12">
      <c r="A48" s="1" t="s">
        <v>16</v>
      </c>
      <c r="B48">
        <v>5</v>
      </c>
      <c r="C48">
        <v>2</v>
      </c>
      <c r="D48">
        <v>0.76</v>
      </c>
      <c r="E48" t="s">
        <v>11</v>
      </c>
      <c r="G48">
        <f t="shared" si="5"/>
        <v>0.65333300000000005</v>
      </c>
      <c r="H48">
        <f t="shared" si="0"/>
        <v>-0.10666699999999996</v>
      </c>
      <c r="I48">
        <f t="shared" si="1"/>
        <v>1.1377848888999991E-2</v>
      </c>
    </row>
    <row r="49" spans="1:9">
      <c r="A49" s="1" t="s">
        <v>16</v>
      </c>
      <c r="B49">
        <v>5</v>
      </c>
      <c r="C49">
        <v>2</v>
      </c>
      <c r="D49">
        <v>0.81</v>
      </c>
      <c r="E49" t="s">
        <v>11</v>
      </c>
      <c r="G49">
        <f t="shared" si="5"/>
        <v>0.65333300000000005</v>
      </c>
      <c r="H49">
        <f t="shared" si="0"/>
        <v>-0.156667</v>
      </c>
      <c r="I49">
        <f t="shared" si="1"/>
        <v>2.4544548889000001E-2</v>
      </c>
    </row>
    <row r="50" spans="1:9">
      <c r="A50" s="1" t="s">
        <v>16</v>
      </c>
      <c r="B50">
        <v>6</v>
      </c>
      <c r="C50">
        <v>2</v>
      </c>
      <c r="D50">
        <v>0.44</v>
      </c>
      <c r="E50" t="s">
        <v>11</v>
      </c>
      <c r="G50">
        <f t="shared" si="5"/>
        <v>0.65333300000000005</v>
      </c>
      <c r="H50">
        <f t="shared" si="0"/>
        <v>0.21333300000000005</v>
      </c>
      <c r="I50">
        <f t="shared" si="1"/>
        <v>4.5510968889000018E-2</v>
      </c>
    </row>
    <row r="51" spans="1:9">
      <c r="A51" s="1" t="s">
        <v>16</v>
      </c>
      <c r="B51">
        <v>6</v>
      </c>
      <c r="C51">
        <v>2</v>
      </c>
      <c r="D51">
        <v>0.61</v>
      </c>
      <c r="E51" t="s">
        <v>11</v>
      </c>
      <c r="G51">
        <f t="shared" si="5"/>
        <v>0.65333300000000005</v>
      </c>
      <c r="H51">
        <f t="shared" si="0"/>
        <v>4.3333000000000066E-2</v>
      </c>
      <c r="I51">
        <f t="shared" si="1"/>
        <v>1.8777488890000058E-3</v>
      </c>
    </row>
    <row r="52" spans="1:9">
      <c r="A52" s="1" t="s">
        <v>16</v>
      </c>
      <c r="B52">
        <v>6</v>
      </c>
      <c r="C52">
        <v>2</v>
      </c>
      <c r="D52">
        <v>0.68</v>
      </c>
      <c r="E52" t="s">
        <v>11</v>
      </c>
      <c r="G52">
        <f t="shared" si="5"/>
        <v>0.65333300000000005</v>
      </c>
      <c r="H52">
        <f t="shared" si="0"/>
        <v>-2.6666999999999996E-2</v>
      </c>
      <c r="I52">
        <f t="shared" si="1"/>
        <v>7.1112888899999981E-4</v>
      </c>
    </row>
    <row r="53" spans="1:9">
      <c r="A53" t="s">
        <v>18</v>
      </c>
      <c r="B53">
        <v>4</v>
      </c>
      <c r="C53">
        <v>2</v>
      </c>
      <c r="D53">
        <v>0.45</v>
      </c>
      <c r="E53" t="s">
        <v>11</v>
      </c>
      <c r="G53">
        <f>0.5511111</f>
        <v>0.55111109999999996</v>
      </c>
      <c r="H53">
        <f t="shared" si="0"/>
        <v>0.10111109999999995</v>
      </c>
      <c r="I53">
        <f t="shared" si="1"/>
        <v>1.0223454543209991E-2</v>
      </c>
    </row>
    <row r="54" spans="1:9">
      <c r="A54" t="s">
        <v>18</v>
      </c>
      <c r="B54">
        <v>4</v>
      </c>
      <c r="C54">
        <v>2</v>
      </c>
      <c r="D54">
        <v>0.48</v>
      </c>
      <c r="E54" t="s">
        <v>11</v>
      </c>
      <c r="G54">
        <f t="shared" ref="G54:G61" si="6">0.5511111</f>
        <v>0.55111109999999996</v>
      </c>
      <c r="H54">
        <f t="shared" si="0"/>
        <v>7.1111099999999983E-2</v>
      </c>
      <c r="I54">
        <f t="shared" si="1"/>
        <v>5.0567885432099974E-3</v>
      </c>
    </row>
    <row r="55" spans="1:9">
      <c r="A55" t="s">
        <v>18</v>
      </c>
      <c r="B55">
        <v>4</v>
      </c>
      <c r="C55">
        <v>2</v>
      </c>
      <c r="D55">
        <v>0.57999999999999996</v>
      </c>
      <c r="E55" t="s">
        <v>11</v>
      </c>
      <c r="G55">
        <f t="shared" si="6"/>
        <v>0.55111109999999996</v>
      </c>
      <c r="H55">
        <f t="shared" si="0"/>
        <v>-2.8888899999999995E-2</v>
      </c>
      <c r="I55">
        <f t="shared" si="1"/>
        <v>8.3456854320999971E-4</v>
      </c>
    </row>
    <row r="56" spans="1:9">
      <c r="A56" t="s">
        <v>18</v>
      </c>
      <c r="B56">
        <v>5</v>
      </c>
      <c r="C56">
        <v>2</v>
      </c>
      <c r="D56">
        <v>0.43</v>
      </c>
      <c r="E56" t="s">
        <v>11</v>
      </c>
      <c r="G56">
        <f t="shared" si="6"/>
        <v>0.55111109999999996</v>
      </c>
      <c r="H56">
        <f t="shared" si="0"/>
        <v>0.12111109999999997</v>
      </c>
      <c r="I56">
        <f t="shared" si="1"/>
        <v>1.4667898543209993E-2</v>
      </c>
    </row>
    <row r="57" spans="1:9">
      <c r="A57" t="s">
        <v>18</v>
      </c>
      <c r="B57">
        <v>5</v>
      </c>
      <c r="C57">
        <v>2</v>
      </c>
      <c r="D57">
        <v>0.45</v>
      </c>
      <c r="E57" t="s">
        <v>11</v>
      </c>
      <c r="G57">
        <f t="shared" si="6"/>
        <v>0.55111109999999996</v>
      </c>
      <c r="H57">
        <f t="shared" si="0"/>
        <v>0.10111109999999995</v>
      </c>
      <c r="I57">
        <f t="shared" si="1"/>
        <v>1.0223454543209991E-2</v>
      </c>
    </row>
    <row r="58" spans="1:9">
      <c r="A58" t="s">
        <v>18</v>
      </c>
      <c r="B58">
        <v>5</v>
      </c>
      <c r="C58">
        <v>2</v>
      </c>
      <c r="D58">
        <v>0.55000000000000004</v>
      </c>
      <c r="E58" t="s">
        <v>11</v>
      </c>
      <c r="G58">
        <f t="shared" si="6"/>
        <v>0.55111109999999996</v>
      </c>
      <c r="H58">
        <f t="shared" si="0"/>
        <v>1.1110999999999205E-3</v>
      </c>
      <c r="I58">
        <f t="shared" si="1"/>
        <v>1.2345432099998232E-6</v>
      </c>
    </row>
    <row r="59" spans="1:9">
      <c r="A59" t="s">
        <v>18</v>
      </c>
      <c r="B59">
        <v>6</v>
      </c>
      <c r="C59">
        <v>2</v>
      </c>
      <c r="D59">
        <v>0.5</v>
      </c>
      <c r="E59" t="s">
        <v>11</v>
      </c>
      <c r="G59">
        <f t="shared" si="6"/>
        <v>0.55111109999999996</v>
      </c>
      <c r="H59">
        <f t="shared" si="0"/>
        <v>5.1111099999999965E-2</v>
      </c>
      <c r="I59">
        <f t="shared" si="1"/>
        <v>2.6123445432099965E-3</v>
      </c>
    </row>
    <row r="60" spans="1:9">
      <c r="A60" t="s">
        <v>18</v>
      </c>
      <c r="B60">
        <v>6</v>
      </c>
      <c r="C60">
        <v>2</v>
      </c>
      <c r="D60">
        <v>0.71</v>
      </c>
      <c r="E60" t="s">
        <v>11</v>
      </c>
      <c r="G60">
        <f t="shared" si="6"/>
        <v>0.55111109999999996</v>
      </c>
      <c r="H60">
        <f t="shared" si="0"/>
        <v>-0.1588889</v>
      </c>
      <c r="I60">
        <f t="shared" si="1"/>
        <v>2.524568254321E-2</v>
      </c>
    </row>
    <row r="61" spans="1:9">
      <c r="A61" t="s">
        <v>18</v>
      </c>
      <c r="B61">
        <v>6</v>
      </c>
      <c r="C61">
        <v>2</v>
      </c>
      <c r="D61">
        <v>0.81</v>
      </c>
      <c r="E61" t="s">
        <v>11</v>
      </c>
      <c r="G61">
        <f t="shared" si="6"/>
        <v>0.55111109999999996</v>
      </c>
      <c r="H61">
        <f t="shared" si="0"/>
        <v>-0.25888890000000009</v>
      </c>
      <c r="I61">
        <f t="shared" si="1"/>
        <v>6.7023462543210052E-2</v>
      </c>
    </row>
    <row r="62" spans="1:9">
      <c r="A62" s="1" t="s">
        <v>15</v>
      </c>
      <c r="B62">
        <v>4</v>
      </c>
      <c r="C62">
        <v>2</v>
      </c>
      <c r="D62">
        <v>0.47</v>
      </c>
      <c r="E62" t="s">
        <v>11</v>
      </c>
      <c r="G62">
        <f>0.632222</f>
        <v>0.63222199999999995</v>
      </c>
      <c r="H62">
        <f t="shared" si="0"/>
        <v>0.16222199999999998</v>
      </c>
      <c r="I62">
        <f t="shared" si="1"/>
        <v>2.6315977283999991E-2</v>
      </c>
    </row>
    <row r="63" spans="1:9">
      <c r="A63" s="1" t="s">
        <v>15</v>
      </c>
      <c r="B63">
        <v>4</v>
      </c>
      <c r="C63">
        <v>2</v>
      </c>
      <c r="D63">
        <v>0.68</v>
      </c>
      <c r="E63" t="s">
        <v>11</v>
      </c>
      <c r="G63">
        <f t="shared" ref="G63:G70" si="7">0.632222</f>
        <v>0.63222199999999995</v>
      </c>
      <c r="H63">
        <f t="shared" si="0"/>
        <v>-4.7778000000000098E-2</v>
      </c>
      <c r="I63">
        <f t="shared" si="1"/>
        <v>2.2827372840000092E-3</v>
      </c>
    </row>
    <row r="64" spans="1:9">
      <c r="A64" s="1" t="s">
        <v>15</v>
      </c>
      <c r="B64">
        <v>4</v>
      </c>
      <c r="C64">
        <v>2</v>
      </c>
      <c r="D64">
        <v>0.74</v>
      </c>
      <c r="E64" t="s">
        <v>11</v>
      </c>
      <c r="G64">
        <f t="shared" si="7"/>
        <v>0.63222199999999995</v>
      </c>
      <c r="H64">
        <f t="shared" si="0"/>
        <v>-0.10777800000000004</v>
      </c>
      <c r="I64">
        <f t="shared" si="1"/>
        <v>1.1616097284000008E-2</v>
      </c>
    </row>
    <row r="65" spans="1:9">
      <c r="A65" s="1" t="s">
        <v>15</v>
      </c>
      <c r="B65">
        <v>5</v>
      </c>
      <c r="C65">
        <v>2</v>
      </c>
      <c r="D65">
        <v>0.57999999999999996</v>
      </c>
      <c r="E65" t="s">
        <v>11</v>
      </c>
      <c r="G65">
        <f t="shared" si="7"/>
        <v>0.63222199999999995</v>
      </c>
      <c r="H65">
        <f t="shared" si="0"/>
        <v>5.2221999999999991E-2</v>
      </c>
      <c r="I65">
        <f t="shared" si="1"/>
        <v>2.727137283999999E-3</v>
      </c>
    </row>
    <row r="66" spans="1:9">
      <c r="A66" t="s">
        <v>15</v>
      </c>
      <c r="B66">
        <v>5</v>
      </c>
      <c r="C66">
        <v>2</v>
      </c>
      <c r="D66">
        <v>0.61</v>
      </c>
      <c r="E66" t="s">
        <v>11</v>
      </c>
      <c r="G66">
        <f t="shared" si="7"/>
        <v>0.63222199999999995</v>
      </c>
      <c r="H66">
        <f t="shared" si="0"/>
        <v>2.2221999999999964E-2</v>
      </c>
      <c r="I66">
        <f t="shared" si="1"/>
        <v>4.9381728399999845E-4</v>
      </c>
    </row>
    <row r="67" spans="1:9">
      <c r="A67" t="s">
        <v>15</v>
      </c>
      <c r="B67">
        <v>5</v>
      </c>
      <c r="C67">
        <v>2</v>
      </c>
      <c r="D67">
        <v>0.86</v>
      </c>
      <c r="E67" t="s">
        <v>11</v>
      </c>
      <c r="G67">
        <f t="shared" si="7"/>
        <v>0.63222199999999995</v>
      </c>
      <c r="H67">
        <f t="shared" ref="H67:H78" si="8">G67-D67</f>
        <v>-0.22777800000000004</v>
      </c>
      <c r="I67">
        <f t="shared" ref="I67:I78" si="9">H67^2</f>
        <v>5.1882817284000016E-2</v>
      </c>
    </row>
    <row r="68" spans="1:9">
      <c r="A68" s="1" t="s">
        <v>15</v>
      </c>
      <c r="B68">
        <v>6</v>
      </c>
      <c r="C68">
        <v>2</v>
      </c>
      <c r="D68">
        <v>0</v>
      </c>
      <c r="E68" t="s">
        <v>12</v>
      </c>
      <c r="F68">
        <v>3</v>
      </c>
      <c r="G68">
        <f t="shared" si="7"/>
        <v>0.63222199999999995</v>
      </c>
      <c r="H68">
        <f t="shared" si="8"/>
        <v>0.63222199999999995</v>
      </c>
      <c r="I68">
        <f t="shared" si="9"/>
        <v>0.39970465728399995</v>
      </c>
    </row>
    <row r="69" spans="1:9">
      <c r="A69" s="1" t="s">
        <v>15</v>
      </c>
      <c r="B69">
        <v>6</v>
      </c>
      <c r="C69">
        <v>2</v>
      </c>
      <c r="D69">
        <v>0</v>
      </c>
      <c r="E69" t="s">
        <v>12</v>
      </c>
      <c r="F69">
        <v>2</v>
      </c>
      <c r="G69">
        <f t="shared" si="7"/>
        <v>0.63222199999999995</v>
      </c>
      <c r="H69">
        <f t="shared" si="8"/>
        <v>0.63222199999999995</v>
      </c>
      <c r="I69">
        <f t="shared" si="9"/>
        <v>0.39970465728399995</v>
      </c>
    </row>
    <row r="70" spans="1:9">
      <c r="A70" s="1" t="s">
        <v>15</v>
      </c>
      <c r="B70">
        <v>6</v>
      </c>
      <c r="C70">
        <v>2</v>
      </c>
      <c r="D70">
        <v>0.99</v>
      </c>
      <c r="E70" t="s">
        <v>11</v>
      </c>
      <c r="G70">
        <f t="shared" si="7"/>
        <v>0.63222199999999995</v>
      </c>
      <c r="H70">
        <f t="shared" si="8"/>
        <v>-0.35777800000000004</v>
      </c>
      <c r="I70">
        <f t="shared" si="9"/>
        <v>0.12800509728400003</v>
      </c>
    </row>
    <row r="71" spans="1:9">
      <c r="A71" t="s">
        <v>8</v>
      </c>
      <c r="B71">
        <v>4</v>
      </c>
      <c r="C71">
        <v>2</v>
      </c>
      <c r="D71">
        <v>0.61</v>
      </c>
      <c r="E71" t="s">
        <v>11</v>
      </c>
      <c r="G71">
        <f>0.82</f>
        <v>0.82</v>
      </c>
      <c r="H71">
        <f t="shared" si="8"/>
        <v>0.20999999999999996</v>
      </c>
      <c r="I71">
        <f t="shared" si="9"/>
        <v>4.4099999999999986E-2</v>
      </c>
    </row>
    <row r="72" spans="1:9">
      <c r="A72" t="s">
        <v>8</v>
      </c>
      <c r="B72">
        <v>4</v>
      </c>
      <c r="C72">
        <v>2</v>
      </c>
      <c r="D72">
        <v>0.67</v>
      </c>
      <c r="E72" t="s">
        <v>11</v>
      </c>
      <c r="G72">
        <f t="shared" ref="G72:G78" si="10">0.82</f>
        <v>0.82</v>
      </c>
      <c r="H72">
        <f t="shared" si="8"/>
        <v>0.14999999999999991</v>
      </c>
      <c r="I72">
        <f t="shared" si="9"/>
        <v>2.2499999999999975E-2</v>
      </c>
    </row>
    <row r="73" spans="1:9">
      <c r="A73" t="s">
        <v>8</v>
      </c>
      <c r="B73">
        <v>4</v>
      </c>
      <c r="C73">
        <v>2</v>
      </c>
      <c r="D73">
        <v>1.27</v>
      </c>
      <c r="E73" t="s">
        <v>11</v>
      </c>
      <c r="G73">
        <f t="shared" si="10"/>
        <v>0.82</v>
      </c>
      <c r="H73">
        <f t="shared" si="8"/>
        <v>-0.45000000000000007</v>
      </c>
      <c r="I73">
        <f t="shared" si="9"/>
        <v>0.20250000000000007</v>
      </c>
    </row>
    <row r="74" spans="1:9">
      <c r="A74" t="s">
        <v>8</v>
      </c>
      <c r="B74">
        <v>5</v>
      </c>
      <c r="C74">
        <v>2</v>
      </c>
      <c r="D74">
        <v>0</v>
      </c>
      <c r="E74" t="s">
        <v>12</v>
      </c>
      <c r="F74">
        <v>3</v>
      </c>
      <c r="G74">
        <f t="shared" si="10"/>
        <v>0.82</v>
      </c>
      <c r="H74">
        <f t="shared" si="8"/>
        <v>0.82</v>
      </c>
      <c r="I74">
        <f t="shared" si="9"/>
        <v>0.67239999999999989</v>
      </c>
    </row>
    <row r="75" spans="1:9">
      <c r="A75" t="s">
        <v>8</v>
      </c>
      <c r="B75">
        <v>5</v>
      </c>
      <c r="C75">
        <v>2</v>
      </c>
      <c r="D75">
        <v>1.39</v>
      </c>
      <c r="E75" t="s">
        <v>11</v>
      </c>
      <c r="G75">
        <f t="shared" si="10"/>
        <v>0.82</v>
      </c>
      <c r="H75">
        <f t="shared" si="8"/>
        <v>-0.56999999999999995</v>
      </c>
      <c r="I75">
        <f t="shared" si="9"/>
        <v>0.32489999999999997</v>
      </c>
    </row>
    <row r="76" spans="1:9">
      <c r="A76" t="s">
        <v>8</v>
      </c>
      <c r="B76">
        <v>6</v>
      </c>
      <c r="C76">
        <v>2</v>
      </c>
      <c r="D76">
        <v>0.39</v>
      </c>
      <c r="E76" t="s">
        <v>11</v>
      </c>
      <c r="F76" t="s">
        <v>30</v>
      </c>
      <c r="G76">
        <f t="shared" si="10"/>
        <v>0.82</v>
      </c>
      <c r="H76">
        <f t="shared" si="8"/>
        <v>0.42999999999999994</v>
      </c>
      <c r="I76">
        <f t="shared" si="9"/>
        <v>0.18489999999999995</v>
      </c>
    </row>
    <row r="77" spans="1:9">
      <c r="A77" t="s">
        <v>8</v>
      </c>
      <c r="B77">
        <v>6</v>
      </c>
      <c r="C77">
        <v>2</v>
      </c>
      <c r="D77">
        <v>0</v>
      </c>
      <c r="E77" t="s">
        <v>12</v>
      </c>
      <c r="F77">
        <v>5</v>
      </c>
      <c r="G77">
        <f t="shared" si="10"/>
        <v>0.82</v>
      </c>
      <c r="H77">
        <f t="shared" si="8"/>
        <v>0.82</v>
      </c>
      <c r="I77">
        <f t="shared" si="9"/>
        <v>0.67239999999999989</v>
      </c>
    </row>
    <row r="78" spans="1:9">
      <c r="A78" t="s">
        <v>8</v>
      </c>
      <c r="B78">
        <v>6</v>
      </c>
      <c r="C78">
        <v>2</v>
      </c>
      <c r="D78">
        <v>1.28</v>
      </c>
      <c r="E78" t="s">
        <v>11</v>
      </c>
      <c r="G78">
        <f t="shared" si="10"/>
        <v>0.82</v>
      </c>
      <c r="H78">
        <f t="shared" si="8"/>
        <v>-0.46000000000000008</v>
      </c>
      <c r="I78">
        <f t="shared" si="9"/>
        <v>0.21160000000000007</v>
      </c>
    </row>
  </sheetData>
  <sortState ref="A2:G78">
    <sortCondition ref="A2:A78"/>
    <sortCondition ref="B2:B7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final weights</vt:lpstr>
      <vt:lpstr>Sheet5</vt:lpstr>
      <vt:lpstr>110 day</vt:lpstr>
      <vt:lpstr>day died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2014-05-31T23:25:58Z</dcterms:created>
  <dcterms:modified xsi:type="dcterms:W3CDTF">2015-07-22T15:15:19Z</dcterms:modified>
</cp:coreProperties>
</file>