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100" windowHeight="13580" tabRatio="500" firstSheet="1" activeTab="6"/>
  </bookViews>
  <sheets>
    <sheet name="Sheet1" sheetId="1" r:id="rId1"/>
    <sheet name="PLANT DRY WT" sheetId="2" r:id="rId2"/>
    <sheet name="traits" sheetId="3" r:id="rId3"/>
    <sheet name="Sheet3" sheetId="4" r:id="rId4"/>
    <sheet name="Sheet4" sheetId="5" r:id="rId5"/>
    <sheet name="Sheet5" sheetId="6" r:id="rId6"/>
    <sheet name="methods" sheetId="7" r:id="rId7"/>
    <sheet name="Sheet7" sheetId="8" r:id="rId8"/>
    <sheet name="ID" sheetId="9" r:id="rId9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2" i="9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M64" i="3"/>
  <c r="O64" i="3"/>
  <c r="O65" i="3"/>
  <c r="O66" i="3"/>
  <c r="O67" i="3"/>
  <c r="O68" i="3"/>
  <c r="O69" i="3"/>
  <c r="M70" i="3"/>
  <c r="O70" i="3"/>
  <c r="M71" i="3"/>
  <c r="O71" i="3"/>
  <c r="O72" i="3"/>
  <c r="M73" i="3"/>
  <c r="O73" i="3"/>
  <c r="O74" i="3"/>
  <c r="O75" i="3"/>
  <c r="M76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2" i="3"/>
  <c r="M101" i="3"/>
  <c r="I116" i="5"/>
  <c r="G116" i="5"/>
  <c r="I115" i="5"/>
  <c r="G115" i="5"/>
  <c r="I114" i="5"/>
  <c r="G114" i="5"/>
  <c r="I113" i="5"/>
  <c r="G113" i="5"/>
  <c r="I112" i="5"/>
  <c r="G112" i="5"/>
  <c r="I111" i="5"/>
  <c r="G111" i="5"/>
  <c r="I110" i="5"/>
  <c r="G110" i="5"/>
  <c r="I109" i="5"/>
  <c r="G109" i="5"/>
  <c r="I108" i="5"/>
  <c r="G108" i="5"/>
  <c r="I107" i="5"/>
  <c r="G107" i="5"/>
  <c r="I106" i="5"/>
  <c r="G106" i="5"/>
  <c r="I105" i="5"/>
  <c r="G105" i="5"/>
  <c r="I104" i="5"/>
  <c r="G104" i="5"/>
  <c r="I103" i="5"/>
  <c r="G103" i="5"/>
  <c r="I102" i="5"/>
  <c r="G102" i="5"/>
  <c r="I101" i="5"/>
  <c r="G101" i="5"/>
  <c r="I100" i="5"/>
  <c r="G100" i="5"/>
  <c r="I99" i="5"/>
  <c r="G99" i="5"/>
  <c r="I98" i="5"/>
  <c r="G98" i="5"/>
  <c r="I97" i="5"/>
  <c r="G97" i="5"/>
  <c r="I96" i="5"/>
  <c r="G96" i="5"/>
  <c r="I95" i="5"/>
  <c r="G95" i="5"/>
  <c r="I94" i="5"/>
  <c r="G94" i="5"/>
  <c r="I93" i="5"/>
  <c r="G93" i="5"/>
  <c r="I92" i="5"/>
  <c r="G92" i="5"/>
  <c r="I91" i="5"/>
  <c r="G91" i="5"/>
  <c r="I90" i="5"/>
  <c r="G90" i="5"/>
  <c r="I89" i="5"/>
  <c r="G89" i="5"/>
  <c r="I88" i="5"/>
  <c r="G88" i="5"/>
  <c r="I87" i="5"/>
  <c r="G87" i="5"/>
  <c r="I86" i="5"/>
  <c r="G86" i="5"/>
  <c r="I85" i="5"/>
  <c r="G85" i="5"/>
  <c r="I84" i="5"/>
  <c r="G84" i="5"/>
  <c r="I83" i="5"/>
  <c r="G83" i="5"/>
  <c r="I82" i="5"/>
  <c r="G82" i="5"/>
  <c r="I81" i="5"/>
  <c r="G81" i="5"/>
  <c r="I80" i="5"/>
  <c r="G80" i="5"/>
  <c r="I79" i="5"/>
  <c r="G79" i="5"/>
  <c r="I78" i="5"/>
  <c r="G78" i="5"/>
  <c r="I77" i="5"/>
  <c r="G77" i="5"/>
  <c r="I76" i="5"/>
  <c r="G76" i="5"/>
  <c r="I75" i="5"/>
  <c r="G75" i="5"/>
  <c r="I74" i="5"/>
  <c r="G74" i="5"/>
  <c r="I73" i="5"/>
  <c r="G73" i="5"/>
  <c r="I72" i="5"/>
  <c r="G72" i="5"/>
  <c r="I71" i="5"/>
  <c r="G71" i="5"/>
  <c r="I70" i="5"/>
  <c r="G70" i="5"/>
  <c r="I69" i="5"/>
  <c r="G69" i="5"/>
  <c r="I68" i="5"/>
  <c r="G68" i="5"/>
  <c r="I67" i="5"/>
  <c r="G67" i="5"/>
  <c r="I66" i="5"/>
  <c r="G66" i="5"/>
  <c r="I65" i="5"/>
  <c r="G65" i="5"/>
  <c r="I64" i="5"/>
  <c r="G64" i="5"/>
  <c r="I63" i="5"/>
  <c r="G63" i="5"/>
  <c r="I62" i="5"/>
  <c r="G62" i="5"/>
  <c r="I61" i="5"/>
  <c r="G61" i="5"/>
  <c r="I60" i="5"/>
  <c r="G60" i="5"/>
  <c r="I59" i="5"/>
  <c r="G59" i="5"/>
  <c r="I58" i="5"/>
  <c r="G58" i="5"/>
  <c r="I57" i="5"/>
  <c r="G57" i="5"/>
  <c r="I56" i="5"/>
  <c r="G56" i="5"/>
  <c r="I55" i="5"/>
  <c r="G55" i="5"/>
  <c r="I54" i="5"/>
  <c r="G54" i="5"/>
  <c r="I53" i="5"/>
  <c r="G53" i="5"/>
  <c r="I52" i="5"/>
  <c r="G52" i="5"/>
  <c r="I51" i="5"/>
  <c r="G51" i="5"/>
  <c r="I50" i="5"/>
  <c r="G50" i="5"/>
  <c r="I49" i="5"/>
  <c r="G49" i="5"/>
  <c r="I48" i="5"/>
  <c r="G48" i="5"/>
  <c r="I47" i="5"/>
  <c r="G47" i="5"/>
  <c r="I46" i="5"/>
  <c r="G46" i="5"/>
  <c r="I45" i="5"/>
  <c r="G45" i="5"/>
  <c r="I44" i="5"/>
  <c r="G44" i="5"/>
  <c r="I43" i="5"/>
  <c r="G43" i="5"/>
  <c r="I42" i="5"/>
  <c r="G42" i="5"/>
  <c r="I41" i="5"/>
  <c r="G41" i="5"/>
  <c r="I40" i="5"/>
  <c r="G40" i="5"/>
  <c r="I39" i="5"/>
  <c r="G39" i="5"/>
  <c r="I38" i="5"/>
  <c r="G38" i="5"/>
  <c r="I37" i="5"/>
  <c r="G37" i="5"/>
  <c r="I36" i="5"/>
  <c r="G36" i="5"/>
  <c r="I35" i="5"/>
  <c r="G35" i="5"/>
  <c r="I34" i="5"/>
  <c r="G34" i="5"/>
  <c r="I33" i="5"/>
  <c r="G33" i="5"/>
  <c r="I32" i="5"/>
  <c r="G32" i="5"/>
  <c r="I31" i="5"/>
  <c r="G31" i="5"/>
  <c r="I30" i="5"/>
  <c r="G30" i="5"/>
  <c r="I29" i="5"/>
  <c r="G29" i="5"/>
  <c r="I28" i="5"/>
  <c r="G28" i="5"/>
  <c r="I27" i="5"/>
  <c r="G27" i="5"/>
  <c r="I26" i="5"/>
  <c r="G26" i="5"/>
  <c r="I25" i="5"/>
  <c r="G25" i="5"/>
  <c r="I24" i="5"/>
  <c r="G24" i="5"/>
  <c r="I23" i="5"/>
  <c r="G23" i="5"/>
  <c r="I22" i="5"/>
  <c r="G22" i="5"/>
  <c r="I21" i="5"/>
  <c r="G21" i="5"/>
  <c r="I20" i="5"/>
  <c r="G20" i="5"/>
  <c r="I19" i="5"/>
  <c r="G19" i="5"/>
  <c r="I18" i="5"/>
  <c r="G18" i="5"/>
  <c r="I17" i="5"/>
  <c r="G17" i="5"/>
  <c r="I16" i="5"/>
  <c r="G16" i="5"/>
  <c r="I15" i="5"/>
  <c r="G15" i="5"/>
  <c r="I14" i="5"/>
  <c r="G14" i="5"/>
  <c r="I13" i="5"/>
  <c r="G13" i="5"/>
  <c r="I12" i="5"/>
  <c r="G12" i="5"/>
  <c r="I11" i="5"/>
  <c r="G11" i="5"/>
  <c r="I10" i="5"/>
  <c r="G10" i="5"/>
  <c r="I9" i="5"/>
  <c r="G9" i="5"/>
  <c r="I8" i="5"/>
  <c r="G8" i="5"/>
  <c r="I7" i="5"/>
  <c r="G7" i="5"/>
  <c r="I6" i="5"/>
  <c r="G6" i="5"/>
  <c r="I5" i="5"/>
  <c r="G5" i="5"/>
  <c r="I4" i="5"/>
  <c r="G4" i="5"/>
  <c r="I3" i="5"/>
  <c r="G3" i="5"/>
  <c r="I2" i="5"/>
  <c r="G2" i="5"/>
  <c r="P3" i="3"/>
  <c r="Q3" i="3"/>
  <c r="P4" i="3"/>
  <c r="Q4" i="3"/>
  <c r="P5" i="3"/>
  <c r="Q5" i="3"/>
  <c r="P6" i="3"/>
  <c r="Q6" i="3"/>
  <c r="P7" i="3"/>
  <c r="Q7" i="3"/>
  <c r="P8" i="3"/>
  <c r="Q8" i="3"/>
  <c r="P9" i="3"/>
  <c r="Q9" i="3"/>
  <c r="P10" i="3"/>
  <c r="Q10" i="3"/>
  <c r="P11" i="3"/>
  <c r="Q11" i="3"/>
  <c r="P12" i="3"/>
  <c r="Q12" i="3"/>
  <c r="P13" i="3"/>
  <c r="Q13" i="3"/>
  <c r="P14" i="3"/>
  <c r="Q14" i="3"/>
  <c r="P15" i="3"/>
  <c r="Q15" i="3"/>
  <c r="P16" i="3"/>
  <c r="Q16" i="3"/>
  <c r="P17" i="3"/>
  <c r="Q17" i="3"/>
  <c r="P18" i="3"/>
  <c r="Q18" i="3"/>
  <c r="P19" i="3"/>
  <c r="Q19" i="3"/>
  <c r="P20" i="3"/>
  <c r="Q20" i="3"/>
  <c r="P21" i="3"/>
  <c r="Q21" i="3"/>
  <c r="P22" i="3"/>
  <c r="Q22" i="3"/>
  <c r="P23" i="3"/>
  <c r="Q23" i="3"/>
  <c r="P24" i="3"/>
  <c r="Q24" i="3"/>
  <c r="P25" i="3"/>
  <c r="Q25" i="3"/>
  <c r="P26" i="3"/>
  <c r="Q26" i="3"/>
  <c r="P27" i="3"/>
  <c r="Q27" i="3"/>
  <c r="P28" i="3"/>
  <c r="Q28" i="3"/>
  <c r="P29" i="3"/>
  <c r="Q29" i="3"/>
  <c r="P30" i="3"/>
  <c r="Q30" i="3"/>
  <c r="P31" i="3"/>
  <c r="Q31" i="3"/>
  <c r="P32" i="3"/>
  <c r="Q32" i="3"/>
  <c r="P33" i="3"/>
  <c r="Q33" i="3"/>
  <c r="P34" i="3"/>
  <c r="Q34" i="3"/>
  <c r="P35" i="3"/>
  <c r="Q35" i="3"/>
  <c r="P36" i="3"/>
  <c r="Q36" i="3"/>
  <c r="P37" i="3"/>
  <c r="Q37" i="3"/>
  <c r="P38" i="3"/>
  <c r="Q38" i="3"/>
  <c r="P39" i="3"/>
  <c r="Q39" i="3"/>
  <c r="P40" i="3"/>
  <c r="Q40" i="3"/>
  <c r="P41" i="3"/>
  <c r="Q41" i="3"/>
  <c r="P42" i="3"/>
  <c r="Q42" i="3"/>
  <c r="P43" i="3"/>
  <c r="Q43" i="3"/>
  <c r="P44" i="3"/>
  <c r="Q44" i="3"/>
  <c r="P45" i="3"/>
  <c r="Q45" i="3"/>
  <c r="P46" i="3"/>
  <c r="Q46" i="3"/>
  <c r="P47" i="3"/>
  <c r="Q47" i="3"/>
  <c r="P48" i="3"/>
  <c r="Q48" i="3"/>
  <c r="P49" i="3"/>
  <c r="Q49" i="3"/>
  <c r="P50" i="3"/>
  <c r="Q50" i="3"/>
  <c r="P51" i="3"/>
  <c r="Q51" i="3"/>
  <c r="P52" i="3"/>
  <c r="Q52" i="3"/>
  <c r="P53" i="3"/>
  <c r="Q53" i="3"/>
  <c r="P54" i="3"/>
  <c r="Q54" i="3"/>
  <c r="P55" i="3"/>
  <c r="Q55" i="3"/>
  <c r="P56" i="3"/>
  <c r="Q56" i="3"/>
  <c r="P57" i="3"/>
  <c r="Q57" i="3"/>
  <c r="P58" i="3"/>
  <c r="Q58" i="3"/>
  <c r="P59" i="3"/>
  <c r="Q59" i="3"/>
  <c r="P60" i="3"/>
  <c r="Q60" i="3"/>
  <c r="P61" i="3"/>
  <c r="Q61" i="3"/>
  <c r="P62" i="3"/>
  <c r="Q62" i="3"/>
  <c r="P63" i="3"/>
  <c r="Q63" i="3"/>
  <c r="P64" i="3"/>
  <c r="Q64" i="3"/>
  <c r="P65" i="3"/>
  <c r="Q65" i="3"/>
  <c r="P66" i="3"/>
  <c r="Q66" i="3"/>
  <c r="P67" i="3"/>
  <c r="Q67" i="3"/>
  <c r="P68" i="3"/>
  <c r="Q68" i="3"/>
  <c r="P69" i="3"/>
  <c r="Q69" i="3"/>
  <c r="P70" i="3"/>
  <c r="Q70" i="3"/>
  <c r="P71" i="3"/>
  <c r="Q71" i="3"/>
  <c r="P72" i="3"/>
  <c r="Q72" i="3"/>
  <c r="P73" i="3"/>
  <c r="Q73" i="3"/>
  <c r="P74" i="3"/>
  <c r="Q74" i="3"/>
  <c r="P75" i="3"/>
  <c r="Q75" i="3"/>
  <c r="P76" i="3"/>
  <c r="Q76" i="3"/>
  <c r="P77" i="3"/>
  <c r="Q77" i="3"/>
  <c r="P78" i="3"/>
  <c r="Q78" i="3"/>
  <c r="P79" i="3"/>
  <c r="Q79" i="3"/>
  <c r="P80" i="3"/>
  <c r="Q80" i="3"/>
  <c r="P81" i="3"/>
  <c r="Q81" i="3"/>
  <c r="P82" i="3"/>
  <c r="Q82" i="3"/>
  <c r="P83" i="3"/>
  <c r="Q83" i="3"/>
  <c r="P84" i="3"/>
  <c r="Q84" i="3"/>
  <c r="P85" i="3"/>
  <c r="Q85" i="3"/>
  <c r="P86" i="3"/>
  <c r="Q86" i="3"/>
  <c r="P87" i="3"/>
  <c r="Q87" i="3"/>
  <c r="P88" i="3"/>
  <c r="Q88" i="3"/>
  <c r="P89" i="3"/>
  <c r="Q89" i="3"/>
  <c r="P90" i="3"/>
  <c r="Q90" i="3"/>
  <c r="P91" i="3"/>
  <c r="Q91" i="3"/>
  <c r="P92" i="3"/>
  <c r="Q92" i="3"/>
  <c r="P93" i="3"/>
  <c r="Q93" i="3"/>
  <c r="P94" i="3"/>
  <c r="Q94" i="3"/>
  <c r="P95" i="3"/>
  <c r="Q95" i="3"/>
  <c r="P96" i="3"/>
  <c r="Q96" i="3"/>
  <c r="P97" i="3"/>
  <c r="Q97" i="3"/>
  <c r="P98" i="3"/>
  <c r="Q98" i="3"/>
  <c r="P99" i="3"/>
  <c r="Q99" i="3"/>
  <c r="P100" i="3"/>
  <c r="Q100" i="3"/>
  <c r="P101" i="3"/>
  <c r="Q101" i="3"/>
  <c r="P102" i="3"/>
  <c r="Q102" i="3"/>
  <c r="P103" i="3"/>
  <c r="Q103" i="3"/>
  <c r="P104" i="3"/>
  <c r="Q104" i="3"/>
  <c r="P105" i="3"/>
  <c r="Q105" i="3"/>
  <c r="P106" i="3"/>
  <c r="Q106" i="3"/>
  <c r="P107" i="3"/>
  <c r="Q107" i="3"/>
  <c r="P108" i="3"/>
  <c r="Q108" i="3"/>
  <c r="P109" i="3"/>
  <c r="Q109" i="3"/>
  <c r="P110" i="3"/>
  <c r="Q110" i="3"/>
  <c r="P111" i="3"/>
  <c r="Q111" i="3"/>
  <c r="P112" i="3"/>
  <c r="Q112" i="3"/>
  <c r="P113" i="3"/>
  <c r="Q113" i="3"/>
  <c r="P114" i="3"/>
  <c r="Q114" i="3"/>
  <c r="P115" i="3"/>
  <c r="Q115" i="3"/>
  <c r="P116" i="3"/>
  <c r="Q116" i="3"/>
  <c r="P2" i="3"/>
  <c r="Q2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5" i="3"/>
  <c r="M66" i="3"/>
  <c r="M67" i="3"/>
  <c r="M68" i="3"/>
  <c r="M69" i="3"/>
  <c r="M72" i="3"/>
  <c r="M74" i="3"/>
  <c r="M75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2" i="3"/>
  <c r="AB25" i="1"/>
  <c r="AF25" i="1"/>
  <c r="AG25" i="1"/>
  <c r="AB21" i="1"/>
  <c r="AF21" i="1"/>
  <c r="AG21" i="1"/>
  <c r="AC25" i="1"/>
  <c r="AD25" i="1"/>
  <c r="AC21" i="1"/>
  <c r="AD21" i="1"/>
  <c r="M118" i="3"/>
  <c r="M119" i="3"/>
  <c r="M4" i="3"/>
  <c r="M3" i="3"/>
  <c r="M5" i="3"/>
  <c r="M6" i="3"/>
  <c r="M7" i="3"/>
  <c r="M8" i="3"/>
  <c r="AB68" i="1"/>
  <c r="AF68" i="1"/>
  <c r="AG68" i="1"/>
  <c r="AB69" i="1"/>
  <c r="AF69" i="1"/>
  <c r="AG69" i="1"/>
  <c r="AB71" i="1"/>
  <c r="AF71" i="1"/>
  <c r="AG71" i="1"/>
  <c r="AB72" i="1"/>
  <c r="AF72" i="1"/>
  <c r="AG72" i="1"/>
  <c r="AC68" i="1"/>
  <c r="AD68" i="1"/>
  <c r="AC69" i="1"/>
  <c r="AD69" i="1"/>
  <c r="AC71" i="1"/>
  <c r="AD71" i="1"/>
  <c r="AC72" i="1"/>
  <c r="AD72" i="1"/>
  <c r="AB77" i="1"/>
  <c r="AF77" i="1"/>
  <c r="AG77" i="1"/>
  <c r="AB65" i="1"/>
  <c r="AF65" i="1"/>
  <c r="AG65" i="1"/>
  <c r="AC77" i="1"/>
  <c r="AD77" i="1"/>
  <c r="AC65" i="1"/>
  <c r="AD65" i="1"/>
  <c r="AB41" i="1"/>
  <c r="AC41" i="1"/>
  <c r="AD41" i="1"/>
  <c r="AF41" i="1"/>
  <c r="AG41" i="1"/>
  <c r="AJ41" i="1"/>
  <c r="AB5" i="1"/>
  <c r="AC5" i="1"/>
  <c r="AD5" i="1"/>
  <c r="AF5" i="1"/>
  <c r="AG5" i="1"/>
  <c r="AJ5" i="1"/>
  <c r="AB44" i="1"/>
  <c r="AC44" i="1"/>
  <c r="AD44" i="1"/>
  <c r="AF44" i="1"/>
  <c r="AG44" i="1"/>
  <c r="AJ44" i="1"/>
  <c r="AB31" i="1"/>
  <c r="AC31" i="1"/>
  <c r="AD31" i="1"/>
  <c r="AF31" i="1"/>
  <c r="AG31" i="1"/>
  <c r="AJ31" i="1"/>
  <c r="AB34" i="1"/>
  <c r="AC34" i="1"/>
  <c r="AD34" i="1"/>
  <c r="AF34" i="1"/>
  <c r="AG34" i="1"/>
  <c r="AJ34" i="1"/>
  <c r="AB38" i="1"/>
  <c r="AC38" i="1"/>
  <c r="AD38" i="1"/>
  <c r="AF38" i="1"/>
  <c r="AG38" i="1"/>
  <c r="AJ38" i="1"/>
  <c r="AB7" i="1"/>
  <c r="AC7" i="1"/>
  <c r="AD7" i="1"/>
  <c r="AF7" i="1"/>
  <c r="AG7" i="1"/>
  <c r="AJ7" i="1"/>
  <c r="AB55" i="1"/>
  <c r="AC55" i="1"/>
  <c r="AD55" i="1"/>
  <c r="AF55" i="1"/>
  <c r="AG55" i="1"/>
  <c r="AJ55" i="1"/>
  <c r="AB40" i="1"/>
  <c r="AC40" i="1"/>
  <c r="AD40" i="1"/>
  <c r="AF40" i="1"/>
  <c r="AG40" i="1"/>
  <c r="AJ40" i="1"/>
  <c r="AB60" i="1"/>
  <c r="AC60" i="1"/>
  <c r="AD60" i="1"/>
  <c r="AF60" i="1"/>
  <c r="AG60" i="1"/>
  <c r="AJ60" i="1"/>
  <c r="AB45" i="1"/>
  <c r="AC45" i="1"/>
  <c r="AD45" i="1"/>
  <c r="AF45" i="1"/>
  <c r="AG45" i="1"/>
  <c r="AJ45" i="1"/>
  <c r="AB88" i="1"/>
  <c r="AC88" i="1"/>
  <c r="AD88" i="1"/>
  <c r="AF88" i="1"/>
  <c r="AG88" i="1"/>
  <c r="AJ88" i="1"/>
  <c r="AB61" i="1"/>
  <c r="AC61" i="1"/>
  <c r="AD61" i="1"/>
  <c r="AF61" i="1"/>
  <c r="AG61" i="1"/>
  <c r="AJ61" i="1"/>
  <c r="AB8" i="1"/>
  <c r="AC8" i="1"/>
  <c r="AD8" i="1"/>
  <c r="AF8" i="1"/>
  <c r="AG8" i="1"/>
  <c r="AJ8" i="1"/>
  <c r="AB47" i="1"/>
  <c r="AC47" i="1"/>
  <c r="AD47" i="1"/>
  <c r="AF47" i="1"/>
  <c r="AG47" i="1"/>
  <c r="AJ47" i="1"/>
  <c r="AB43" i="1"/>
  <c r="AC43" i="1"/>
  <c r="AD43" i="1"/>
  <c r="AF43" i="1"/>
  <c r="AG43" i="1"/>
  <c r="AJ43" i="1"/>
  <c r="AB57" i="1"/>
  <c r="AC57" i="1"/>
  <c r="AD57" i="1"/>
  <c r="AF57" i="1"/>
  <c r="AG57" i="1"/>
  <c r="AJ57" i="1"/>
  <c r="AB113" i="1"/>
  <c r="AC113" i="1"/>
  <c r="AD113" i="1"/>
  <c r="AF113" i="1"/>
  <c r="AG113" i="1"/>
  <c r="AJ113" i="1"/>
  <c r="AB89" i="1"/>
  <c r="AC89" i="1"/>
  <c r="AD89" i="1"/>
  <c r="AF89" i="1"/>
  <c r="AG89" i="1"/>
  <c r="AJ89" i="1"/>
  <c r="AB90" i="1"/>
  <c r="AC90" i="1"/>
  <c r="AD90" i="1"/>
  <c r="AF90" i="1"/>
  <c r="AG90" i="1"/>
  <c r="AJ90" i="1"/>
  <c r="AB64" i="1"/>
  <c r="AC64" i="1"/>
  <c r="AD64" i="1"/>
  <c r="AF64" i="1"/>
  <c r="AG64" i="1"/>
  <c r="AJ64" i="1"/>
  <c r="AB50" i="1"/>
  <c r="AC50" i="1"/>
  <c r="AD50" i="1"/>
  <c r="AF50" i="1"/>
  <c r="AG50" i="1"/>
  <c r="AJ50" i="1"/>
  <c r="AB10" i="1"/>
  <c r="AC10" i="1"/>
  <c r="AD10" i="1"/>
  <c r="AF10" i="1"/>
  <c r="AG10" i="1"/>
  <c r="AJ10" i="1"/>
  <c r="AB105" i="1"/>
  <c r="AC105" i="1"/>
  <c r="AD105" i="1"/>
  <c r="AF105" i="1"/>
  <c r="AG105" i="1"/>
  <c r="AJ105" i="1"/>
  <c r="AB6" i="1"/>
  <c r="AC6" i="1"/>
  <c r="AD6" i="1"/>
  <c r="AF6" i="1"/>
  <c r="AG6" i="1"/>
  <c r="AJ6" i="1"/>
  <c r="AB53" i="1"/>
  <c r="AC53" i="1"/>
  <c r="AD53" i="1"/>
  <c r="AF53" i="1"/>
  <c r="AG53" i="1"/>
  <c r="AJ53" i="1"/>
  <c r="AB3" i="1"/>
  <c r="AC3" i="1"/>
  <c r="AD3" i="1"/>
  <c r="AF3" i="1"/>
  <c r="AG3" i="1"/>
  <c r="AJ3" i="1"/>
  <c r="AB108" i="1"/>
  <c r="AC108" i="1"/>
  <c r="AD108" i="1"/>
  <c r="AF108" i="1"/>
  <c r="AG108" i="1"/>
  <c r="AJ108" i="1"/>
  <c r="AB22" i="1"/>
  <c r="AC22" i="1"/>
  <c r="AD22" i="1"/>
  <c r="AF22" i="1"/>
  <c r="AG22" i="1"/>
  <c r="AJ22" i="1"/>
  <c r="AB23" i="1"/>
  <c r="AC23" i="1"/>
  <c r="AD23" i="1"/>
  <c r="AF23" i="1"/>
  <c r="AG23" i="1"/>
  <c r="AJ23" i="1"/>
  <c r="AB24" i="1"/>
  <c r="AC24" i="1"/>
  <c r="AD24" i="1"/>
  <c r="AF24" i="1"/>
  <c r="AG24" i="1"/>
  <c r="AJ24" i="1"/>
  <c r="AB118" i="1"/>
  <c r="AC118" i="1"/>
  <c r="AD118" i="1"/>
  <c r="AF118" i="1"/>
  <c r="AG118" i="1"/>
  <c r="AJ118" i="1"/>
  <c r="AB119" i="1"/>
  <c r="AC119" i="1"/>
  <c r="AD119" i="1"/>
  <c r="AF119" i="1"/>
  <c r="AG119" i="1"/>
  <c r="AJ119" i="1"/>
  <c r="AB120" i="1"/>
  <c r="AC120" i="1"/>
  <c r="AD120" i="1"/>
  <c r="AF120" i="1"/>
  <c r="AG120" i="1"/>
  <c r="AJ120" i="1"/>
  <c r="AB121" i="1"/>
  <c r="AC121" i="1"/>
  <c r="AD121" i="1"/>
  <c r="AF121" i="1"/>
  <c r="AG121" i="1"/>
  <c r="AJ121" i="1"/>
  <c r="AB122" i="1"/>
  <c r="AC122" i="1"/>
  <c r="AD122" i="1"/>
  <c r="AF122" i="1"/>
  <c r="AG122" i="1"/>
  <c r="AJ122" i="1"/>
  <c r="AB123" i="1"/>
  <c r="AC123" i="1"/>
  <c r="AD123" i="1"/>
  <c r="AF123" i="1"/>
  <c r="AG123" i="1"/>
  <c r="AJ123" i="1"/>
  <c r="AB124" i="1"/>
  <c r="AC124" i="1"/>
  <c r="AD124" i="1"/>
  <c r="AF124" i="1"/>
  <c r="AG124" i="1"/>
  <c r="AJ124" i="1"/>
  <c r="AB125" i="1"/>
  <c r="AC125" i="1"/>
  <c r="AD125" i="1"/>
  <c r="AF125" i="1"/>
  <c r="AG125" i="1"/>
  <c r="AJ125" i="1"/>
  <c r="AB126" i="1"/>
  <c r="AC126" i="1"/>
  <c r="AD126" i="1"/>
  <c r="AF126" i="1"/>
  <c r="AG126" i="1"/>
  <c r="AJ126" i="1"/>
  <c r="AB127" i="1"/>
  <c r="AC127" i="1"/>
  <c r="AD127" i="1"/>
  <c r="AF127" i="1"/>
  <c r="AG127" i="1"/>
  <c r="AJ127" i="1"/>
  <c r="AB128" i="1"/>
  <c r="AC128" i="1"/>
  <c r="AD128" i="1"/>
  <c r="AF128" i="1"/>
  <c r="AG128" i="1"/>
  <c r="AJ128" i="1"/>
  <c r="AB129" i="1"/>
  <c r="AC129" i="1"/>
  <c r="AD129" i="1"/>
  <c r="AF129" i="1"/>
  <c r="AG129" i="1"/>
  <c r="AJ129" i="1"/>
  <c r="AB130" i="1"/>
  <c r="AC130" i="1"/>
  <c r="AD130" i="1"/>
  <c r="AF130" i="1"/>
  <c r="AG130" i="1"/>
  <c r="AJ130" i="1"/>
  <c r="AJ69" i="1"/>
  <c r="AN69" i="1"/>
  <c r="AB70" i="1"/>
  <c r="AJ70" i="1"/>
  <c r="AN70" i="1"/>
  <c r="AJ71" i="1"/>
  <c r="AN71" i="1"/>
  <c r="AJ72" i="1"/>
  <c r="AN72" i="1"/>
  <c r="AB73" i="1"/>
  <c r="AJ73" i="1"/>
  <c r="AN73" i="1"/>
  <c r="AB74" i="1"/>
  <c r="AJ74" i="1"/>
  <c r="AN74" i="1"/>
  <c r="AB75" i="1"/>
  <c r="AJ75" i="1"/>
  <c r="AN75" i="1"/>
  <c r="AB76" i="1"/>
  <c r="AJ76" i="1"/>
  <c r="AN76" i="1"/>
  <c r="AJ77" i="1"/>
  <c r="AN77" i="1"/>
  <c r="AJ65" i="1"/>
  <c r="AN65" i="1"/>
  <c r="AB67" i="1"/>
  <c r="AJ67" i="1"/>
  <c r="AN67" i="1"/>
  <c r="AJ68" i="1"/>
  <c r="AN68" i="1"/>
  <c r="AB66" i="1"/>
  <c r="AJ66" i="1"/>
  <c r="AN66" i="1"/>
  <c r="AJ9" i="1"/>
  <c r="AJ11" i="1"/>
  <c r="AJ12" i="1"/>
  <c r="AJ13" i="1"/>
  <c r="AJ14" i="1"/>
  <c r="AJ4" i="1"/>
  <c r="AJ17" i="1"/>
  <c r="AJ18" i="1"/>
  <c r="AJ19" i="1"/>
  <c r="AJ20" i="1"/>
  <c r="AJ15" i="1"/>
  <c r="AJ32" i="1"/>
  <c r="AJ30" i="1"/>
  <c r="AJ27" i="1"/>
  <c r="AJ28" i="1"/>
  <c r="AJ29" i="1"/>
  <c r="AJ33" i="1"/>
  <c r="AJ35" i="1"/>
  <c r="AJ36" i="1"/>
  <c r="AJ37" i="1"/>
  <c r="AJ42" i="1"/>
  <c r="AJ48" i="1"/>
  <c r="AJ51" i="1"/>
  <c r="AJ46" i="1"/>
  <c r="AJ49" i="1"/>
  <c r="AJ56" i="1"/>
  <c r="AJ63" i="1"/>
  <c r="AJ58" i="1"/>
  <c r="AJ59" i="1"/>
  <c r="AJ82" i="1"/>
  <c r="AJ79" i="1"/>
  <c r="AJ87" i="1"/>
  <c r="AJ84" i="1"/>
  <c r="AJ80" i="1"/>
  <c r="AJ102" i="1"/>
  <c r="AJ91" i="1"/>
  <c r="AJ92" i="1"/>
  <c r="AJ93" i="1"/>
  <c r="AJ94" i="1"/>
  <c r="AJ97" i="1"/>
  <c r="AJ103" i="1"/>
  <c r="AJ98" i="1"/>
  <c r="AJ99" i="1"/>
  <c r="AJ101" i="1"/>
  <c r="AJ104" i="1"/>
  <c r="AJ95" i="1"/>
  <c r="AJ106" i="1"/>
  <c r="AJ115" i="1"/>
  <c r="AJ116" i="1"/>
  <c r="AJ114" i="1"/>
  <c r="AJ81" i="1"/>
  <c r="AJ111" i="1"/>
  <c r="AJ85" i="1"/>
  <c r="AJ78" i="1"/>
  <c r="AJ62" i="1"/>
  <c r="AJ112" i="1"/>
  <c r="AJ26" i="1"/>
  <c r="AJ109" i="1"/>
  <c r="AJ39" i="1"/>
  <c r="AJ100" i="1"/>
  <c r="AJ107" i="1"/>
  <c r="AB37" i="1"/>
  <c r="AC37" i="1"/>
  <c r="AD37" i="1"/>
  <c r="AF37" i="1"/>
  <c r="AG37" i="1"/>
  <c r="AB15" i="1"/>
  <c r="AC15" i="1"/>
  <c r="AD15" i="1"/>
  <c r="AF15" i="1"/>
  <c r="AG15" i="1"/>
  <c r="AB95" i="1"/>
  <c r="AC95" i="1"/>
  <c r="AD95" i="1"/>
  <c r="AF95" i="1"/>
  <c r="AG95" i="1"/>
  <c r="AB81" i="1"/>
  <c r="AC81" i="1"/>
  <c r="AD81" i="1"/>
  <c r="AF81" i="1"/>
  <c r="AG81" i="1"/>
  <c r="AB111" i="1"/>
  <c r="AC111" i="1"/>
  <c r="AD111" i="1"/>
  <c r="AF111" i="1"/>
  <c r="AG111" i="1"/>
  <c r="AB85" i="1"/>
  <c r="AC85" i="1"/>
  <c r="AD85" i="1"/>
  <c r="AF85" i="1"/>
  <c r="AG85" i="1"/>
  <c r="AB78" i="1"/>
  <c r="AC78" i="1"/>
  <c r="AD78" i="1"/>
  <c r="AF78" i="1"/>
  <c r="AG78" i="1"/>
  <c r="AB62" i="1"/>
  <c r="AC62" i="1"/>
  <c r="AD62" i="1"/>
  <c r="AF62" i="1"/>
  <c r="AG62" i="1"/>
  <c r="AB112" i="1"/>
  <c r="AC112" i="1"/>
  <c r="AD112" i="1"/>
  <c r="AF112" i="1"/>
  <c r="AG112" i="1"/>
  <c r="AB26" i="1"/>
  <c r="AC26" i="1"/>
  <c r="AD26" i="1"/>
  <c r="AF26" i="1"/>
  <c r="AG26" i="1"/>
  <c r="AB109" i="1"/>
  <c r="AC109" i="1"/>
  <c r="AD109" i="1"/>
  <c r="AF109" i="1"/>
  <c r="AG109" i="1"/>
  <c r="AB39" i="1"/>
  <c r="AC39" i="1"/>
  <c r="AD39" i="1"/>
  <c r="AF39" i="1"/>
  <c r="AG39" i="1"/>
  <c r="AB100" i="1"/>
  <c r="AC100" i="1"/>
  <c r="AD100" i="1"/>
  <c r="AF100" i="1"/>
  <c r="AG100" i="1"/>
  <c r="AB107" i="1"/>
  <c r="AC107" i="1"/>
  <c r="AD107" i="1"/>
  <c r="AF107" i="1"/>
  <c r="AG107" i="1"/>
  <c r="AB11" i="1"/>
  <c r="AF11" i="1"/>
  <c r="AG11" i="1"/>
  <c r="AB12" i="1"/>
  <c r="AF12" i="1"/>
  <c r="AG12" i="1"/>
  <c r="AB13" i="1"/>
  <c r="AF13" i="1"/>
  <c r="AG13" i="1"/>
  <c r="AB17" i="1"/>
  <c r="AF17" i="1"/>
  <c r="AG17" i="1"/>
  <c r="AB18" i="1"/>
  <c r="AF18" i="1"/>
  <c r="AG18" i="1"/>
  <c r="AB19" i="1"/>
  <c r="AF19" i="1"/>
  <c r="AG19" i="1"/>
  <c r="AB20" i="1"/>
  <c r="AF20" i="1"/>
  <c r="AG20" i="1"/>
  <c r="AB32" i="1"/>
  <c r="AF32" i="1"/>
  <c r="AG32" i="1"/>
  <c r="AB30" i="1"/>
  <c r="AF30" i="1"/>
  <c r="AG30" i="1"/>
  <c r="AB27" i="1"/>
  <c r="AF27" i="1"/>
  <c r="AG27" i="1"/>
  <c r="AB28" i="1"/>
  <c r="AF28" i="1"/>
  <c r="AG28" i="1"/>
  <c r="AB29" i="1"/>
  <c r="AF29" i="1"/>
  <c r="AG29" i="1"/>
  <c r="AB33" i="1"/>
  <c r="AF33" i="1"/>
  <c r="AG33" i="1"/>
  <c r="AB35" i="1"/>
  <c r="AF35" i="1"/>
  <c r="AG35" i="1"/>
  <c r="AB36" i="1"/>
  <c r="AF36" i="1"/>
  <c r="AG36" i="1"/>
  <c r="AB42" i="1"/>
  <c r="AF42" i="1"/>
  <c r="AG42" i="1"/>
  <c r="AB48" i="1"/>
  <c r="AF48" i="1"/>
  <c r="AG48" i="1"/>
  <c r="AB51" i="1"/>
  <c r="AF51" i="1"/>
  <c r="AG51" i="1"/>
  <c r="AB46" i="1"/>
  <c r="AF46" i="1"/>
  <c r="AG46" i="1"/>
  <c r="AB56" i="1"/>
  <c r="AF56" i="1"/>
  <c r="AG56" i="1"/>
  <c r="AB63" i="1"/>
  <c r="AF63" i="1"/>
  <c r="AG63" i="1"/>
  <c r="AB58" i="1"/>
  <c r="AF58" i="1"/>
  <c r="AG58" i="1"/>
  <c r="AB59" i="1"/>
  <c r="AF59" i="1"/>
  <c r="AG59" i="1"/>
  <c r="AF66" i="1"/>
  <c r="AG66" i="1"/>
  <c r="AF70" i="1"/>
  <c r="AG70" i="1"/>
  <c r="AF73" i="1"/>
  <c r="AG73" i="1"/>
  <c r="AF74" i="1"/>
  <c r="AG74" i="1"/>
  <c r="AF75" i="1"/>
  <c r="AG75" i="1"/>
  <c r="AF76" i="1"/>
  <c r="AG76" i="1"/>
  <c r="AB82" i="1"/>
  <c r="AF82" i="1"/>
  <c r="AG82" i="1"/>
  <c r="AB79" i="1"/>
  <c r="AF79" i="1"/>
  <c r="AG79" i="1"/>
  <c r="AB87" i="1"/>
  <c r="AF87" i="1"/>
  <c r="AG87" i="1"/>
  <c r="AB102" i="1"/>
  <c r="AF102" i="1"/>
  <c r="AG102" i="1"/>
  <c r="AB91" i="1"/>
  <c r="AF91" i="1"/>
  <c r="AG91" i="1"/>
  <c r="AB92" i="1"/>
  <c r="AF92" i="1"/>
  <c r="AG92" i="1"/>
  <c r="AB93" i="1"/>
  <c r="AF93" i="1"/>
  <c r="AG93" i="1"/>
  <c r="AB94" i="1"/>
  <c r="AF94" i="1"/>
  <c r="AG94" i="1"/>
  <c r="AB97" i="1"/>
  <c r="AF97" i="1"/>
  <c r="AG97" i="1"/>
  <c r="AB103" i="1"/>
  <c r="AF103" i="1"/>
  <c r="AG103" i="1"/>
  <c r="AB98" i="1"/>
  <c r="AF98" i="1"/>
  <c r="AG98" i="1"/>
  <c r="AB99" i="1"/>
  <c r="AF99" i="1"/>
  <c r="AG99" i="1"/>
  <c r="AB101" i="1"/>
  <c r="AF101" i="1"/>
  <c r="AG101" i="1"/>
  <c r="AB106" i="1"/>
  <c r="AF106" i="1"/>
  <c r="AG106" i="1"/>
  <c r="AB115" i="1"/>
  <c r="AF115" i="1"/>
  <c r="AG115" i="1"/>
  <c r="AB116" i="1"/>
  <c r="AF116" i="1"/>
  <c r="AG116" i="1"/>
  <c r="AB114" i="1"/>
  <c r="AF114" i="1"/>
  <c r="AG114" i="1"/>
  <c r="AB14" i="1"/>
  <c r="AF14" i="1"/>
  <c r="AG14" i="1"/>
  <c r="AB84" i="1"/>
  <c r="AF84" i="1"/>
  <c r="AG84" i="1"/>
  <c r="AB49" i="1"/>
  <c r="AF49" i="1"/>
  <c r="AG49" i="1"/>
  <c r="AB104" i="1"/>
  <c r="AF104" i="1"/>
  <c r="AG104" i="1"/>
  <c r="AB80" i="1"/>
  <c r="AF80" i="1"/>
  <c r="AG80" i="1"/>
  <c r="AF67" i="1"/>
  <c r="AG67" i="1"/>
  <c r="AB4" i="1"/>
  <c r="AF4" i="1"/>
  <c r="AG4" i="1"/>
  <c r="AB9" i="1"/>
  <c r="AF9" i="1"/>
  <c r="AG9" i="1"/>
  <c r="AC9" i="1"/>
  <c r="AD9" i="1"/>
  <c r="AC58" i="1"/>
  <c r="AD58" i="1"/>
  <c r="AC18" i="1"/>
  <c r="AD18" i="1"/>
  <c r="AC116" i="1"/>
  <c r="AD116" i="1"/>
  <c r="AC13" i="1"/>
  <c r="AD13" i="1"/>
  <c r="AC74" i="1"/>
  <c r="AD74" i="1"/>
  <c r="AC102" i="1"/>
  <c r="AD102" i="1"/>
  <c r="AC97" i="1"/>
  <c r="AD97" i="1"/>
  <c r="AC98" i="1"/>
  <c r="AD98" i="1"/>
  <c r="AC32" i="1"/>
  <c r="AD32" i="1"/>
  <c r="AC35" i="1"/>
  <c r="AD35" i="1"/>
  <c r="AC29" i="1"/>
  <c r="AD29" i="1"/>
  <c r="AC91" i="1"/>
  <c r="AD91" i="1"/>
  <c r="AC103" i="1"/>
  <c r="AD103" i="1"/>
  <c r="AC92" i="1"/>
  <c r="AD92" i="1"/>
  <c r="AC99" i="1"/>
  <c r="AD99" i="1"/>
  <c r="AC33" i="1"/>
  <c r="AD33" i="1"/>
  <c r="AC36" i="1"/>
  <c r="AD36" i="1"/>
  <c r="AC14" i="1"/>
  <c r="AD14" i="1"/>
  <c r="AC84" i="1"/>
  <c r="AD84" i="1"/>
  <c r="AC49" i="1"/>
  <c r="AD49" i="1"/>
  <c r="AC104" i="1"/>
  <c r="AD104" i="1"/>
  <c r="AC80" i="1"/>
  <c r="AD80" i="1"/>
  <c r="AC67" i="1"/>
  <c r="AD67" i="1"/>
  <c r="AC4" i="1"/>
  <c r="AD4" i="1"/>
  <c r="AC63" i="1"/>
  <c r="AD63" i="1"/>
  <c r="AC19" i="1"/>
  <c r="AD19" i="1"/>
  <c r="AC28" i="1"/>
  <c r="AD28" i="1"/>
  <c r="AC17" i="1"/>
  <c r="AD17" i="1"/>
  <c r="AC46" i="1"/>
  <c r="AD46" i="1"/>
  <c r="AC42" i="1"/>
  <c r="AD42" i="1"/>
  <c r="AC56" i="1"/>
  <c r="AD56" i="1"/>
  <c r="AC59" i="1"/>
  <c r="AD59" i="1"/>
  <c r="AC70" i="1"/>
  <c r="AD70" i="1"/>
  <c r="AC66" i="1"/>
  <c r="AD66" i="1"/>
  <c r="AC73" i="1"/>
  <c r="AD73" i="1"/>
  <c r="AC75" i="1"/>
  <c r="AD75" i="1"/>
  <c r="AC76" i="1"/>
  <c r="AD76" i="1"/>
  <c r="AC87" i="1"/>
  <c r="AD87" i="1"/>
  <c r="AC82" i="1"/>
  <c r="AD82" i="1"/>
  <c r="AC79" i="1"/>
  <c r="AD79" i="1"/>
  <c r="AC93" i="1"/>
  <c r="AD93" i="1"/>
  <c r="AC94" i="1"/>
  <c r="AD94" i="1"/>
  <c r="AC101" i="1"/>
  <c r="AD101" i="1"/>
  <c r="AC115" i="1"/>
  <c r="AD115" i="1"/>
  <c r="AC106" i="1"/>
  <c r="AD106" i="1"/>
  <c r="AC114" i="1"/>
  <c r="AD114" i="1"/>
  <c r="AC12" i="1"/>
  <c r="AD12" i="1"/>
  <c r="AC20" i="1"/>
  <c r="AD20" i="1"/>
  <c r="AC30" i="1"/>
  <c r="AD30" i="1"/>
  <c r="AC27" i="1"/>
  <c r="AD27" i="1"/>
  <c r="AC48" i="1"/>
  <c r="AD48" i="1"/>
  <c r="AC51" i="1"/>
  <c r="AD51" i="1"/>
  <c r="AD11" i="1"/>
  <c r="AC11" i="1"/>
</calcChain>
</file>

<file path=xl/sharedStrings.xml><?xml version="1.0" encoding="utf-8"?>
<sst xmlns="http://schemas.openxmlformats.org/spreadsheetml/2006/main" count="2165" uniqueCount="212">
  <si>
    <t>Date</t>
  </si>
  <si>
    <t>S</t>
  </si>
  <si>
    <t>Initials</t>
  </si>
  <si>
    <t>Sample</t>
  </si>
  <si>
    <t>&gt;3mm</t>
  </si>
  <si>
    <t>&lt;3mm</t>
  </si>
  <si>
    <t>L</t>
  </si>
  <si>
    <t>CN</t>
  </si>
  <si>
    <t>ARCA14</t>
  </si>
  <si>
    <t>ERFA13</t>
  </si>
  <si>
    <t>SAAP9</t>
  </si>
  <si>
    <t>ERFA10</t>
  </si>
  <si>
    <t>ERFA5</t>
  </si>
  <si>
    <t>ERPA10</t>
  </si>
  <si>
    <t>SAME10</t>
  </si>
  <si>
    <t>ISME7</t>
  </si>
  <si>
    <t>ERPA5</t>
  </si>
  <si>
    <t>LUAL3</t>
  </si>
  <si>
    <t>ERFA7</t>
  </si>
  <si>
    <t>ENCA10</t>
  </si>
  <si>
    <t>ISME1</t>
  </si>
  <si>
    <t>LUAL10</t>
  </si>
  <si>
    <t>ISME6</t>
  </si>
  <si>
    <t>ENCA7</t>
  </si>
  <si>
    <t>SAME4</t>
  </si>
  <si>
    <t>SAAP8</t>
  </si>
  <si>
    <t>ENCA4</t>
  </si>
  <si>
    <t>ISME10</t>
  </si>
  <si>
    <t>ARCA6</t>
  </si>
  <si>
    <t>LUAL14</t>
  </si>
  <si>
    <t>ISME4</t>
  </si>
  <si>
    <t>SAAP6</t>
  </si>
  <si>
    <t>ARCA7</t>
  </si>
  <si>
    <t>ERPA</t>
  </si>
  <si>
    <t>SAME</t>
  </si>
  <si>
    <t>SAME8</t>
  </si>
  <si>
    <t>ERPA12</t>
  </si>
  <si>
    <t>TOTAL PLANT WT</t>
  </si>
  <si>
    <t>SAMPLE WT</t>
  </si>
  <si>
    <t>TOTAL TIME</t>
  </si>
  <si>
    <t>ABUNDANCE</t>
  </si>
  <si>
    <t>SPECIES</t>
  </si>
  <si>
    <t>PLANT</t>
  </si>
  <si>
    <t>MULTIPLIER</t>
  </si>
  <si>
    <t>SAMPLE DRY WT</t>
  </si>
  <si>
    <t>ARDO13</t>
  </si>
  <si>
    <t>ENCA5</t>
  </si>
  <si>
    <t>ARDO10</t>
  </si>
  <si>
    <t>ARDO11</t>
  </si>
  <si>
    <t>ERPA3</t>
  </si>
  <si>
    <t>SAME12</t>
  </si>
  <si>
    <t>ARCA9</t>
  </si>
  <si>
    <t>ISME5</t>
  </si>
  <si>
    <t>SAAP10</t>
  </si>
  <si>
    <t>C</t>
  </si>
  <si>
    <t>SAAP1</t>
  </si>
  <si>
    <t>T</t>
  </si>
  <si>
    <t>SAAP3</t>
  </si>
  <si>
    <t>ENCA1</t>
  </si>
  <si>
    <t>ENCA8</t>
  </si>
  <si>
    <t>AT</t>
  </si>
  <si>
    <t>SAAP2</t>
  </si>
  <si>
    <t>SAAP11</t>
  </si>
  <si>
    <t>SAAP4</t>
  </si>
  <si>
    <t>SAAP5</t>
  </si>
  <si>
    <t>ENCA3</t>
  </si>
  <si>
    <t>ENCA9</t>
  </si>
  <si>
    <t>VA</t>
  </si>
  <si>
    <t>ARCA</t>
  </si>
  <si>
    <t>ARDO</t>
  </si>
  <si>
    <t>ENCA</t>
  </si>
  <si>
    <t>ERFA</t>
  </si>
  <si>
    <t>ISME</t>
  </si>
  <si>
    <t>LUAL</t>
  </si>
  <si>
    <t>SAAP</t>
  </si>
  <si>
    <t>SAMPLE WT (G)</t>
  </si>
  <si>
    <t>BUG/SAMPLEWT</t>
  </si>
  <si>
    <t>ARCA11</t>
  </si>
  <si>
    <t xml:space="preserve"> </t>
  </si>
  <si>
    <t>LUAL4</t>
  </si>
  <si>
    <t>ERFA11</t>
  </si>
  <si>
    <t>SAAP15</t>
  </si>
  <si>
    <t>LUAL5</t>
  </si>
  <si>
    <t>ISME11</t>
  </si>
  <si>
    <t>ARCA5</t>
  </si>
  <si>
    <t>ENCA12</t>
  </si>
  <si>
    <t>ARDO8</t>
  </si>
  <si>
    <t>PLANT WT</t>
  </si>
  <si>
    <t>FROM SAMPLE</t>
  </si>
  <si>
    <t>HEIGHT</t>
  </si>
  <si>
    <t>DIAMETER</t>
  </si>
  <si>
    <t>COMPLEXITY</t>
  </si>
  <si>
    <t>ISME2</t>
  </si>
  <si>
    <t>ISME3</t>
  </si>
  <si>
    <t>ISME8</t>
  </si>
  <si>
    <t>ISME9</t>
  </si>
  <si>
    <t>ISME12</t>
  </si>
  <si>
    <t>ISME13</t>
  </si>
  <si>
    <t>CAT WT</t>
  </si>
  <si>
    <t>CAT WT SE</t>
  </si>
  <si>
    <t>LUAL6</t>
  </si>
  <si>
    <t>SAME3</t>
  </si>
  <si>
    <t>LUAL6.2</t>
  </si>
  <si>
    <t>LUAL2</t>
  </si>
  <si>
    <t>ERPA11</t>
  </si>
  <si>
    <t>SAME5</t>
  </si>
  <si>
    <t>ENCA2</t>
  </si>
  <si>
    <t>SAME11</t>
  </si>
  <si>
    <t>ERFA1</t>
  </si>
  <si>
    <t>SAAP7</t>
  </si>
  <si>
    <t>SAME6</t>
  </si>
  <si>
    <t>ERFA6</t>
  </si>
  <si>
    <t>ARCAC2</t>
  </si>
  <si>
    <t>ERFA2</t>
  </si>
  <si>
    <t>ENCA11</t>
  </si>
  <si>
    <t>ENCA6</t>
  </si>
  <si>
    <t>ARCA14.1</t>
  </si>
  <si>
    <t>ERPA8</t>
  </si>
  <si>
    <t>ERFA4</t>
  </si>
  <si>
    <t>ERPA7</t>
  </si>
  <si>
    <t>ERFA3</t>
  </si>
  <si>
    <t>extras in vial belong to erfa3</t>
  </si>
  <si>
    <t>LUAL11</t>
  </si>
  <si>
    <t>ERPA9</t>
  </si>
  <si>
    <t>ERFA9</t>
  </si>
  <si>
    <t>ARCA2</t>
  </si>
  <si>
    <t>ERFA8</t>
  </si>
  <si>
    <t>ERPA1</t>
  </si>
  <si>
    <t>SAME7</t>
  </si>
  <si>
    <t>LUAL12</t>
  </si>
  <si>
    <t>LUAL13</t>
  </si>
  <si>
    <t>ERPA3.1</t>
  </si>
  <si>
    <t>ERFA12</t>
  </si>
  <si>
    <t>ARCA4</t>
  </si>
  <si>
    <t>SAME5.2</t>
  </si>
  <si>
    <t>ARCA11.2</t>
  </si>
  <si>
    <t>ERPA4</t>
  </si>
  <si>
    <t>ARCAC1</t>
  </si>
  <si>
    <t>SAME9</t>
  </si>
  <si>
    <t>ARDO5</t>
  </si>
  <si>
    <t>ARDO6</t>
  </si>
  <si>
    <t>ARDO7</t>
  </si>
  <si>
    <t>vaccuum</t>
  </si>
  <si>
    <t>flowering</t>
  </si>
  <si>
    <t>vaccum</t>
  </si>
  <si>
    <t>flower</t>
  </si>
  <si>
    <t>diameter</t>
  </si>
  <si>
    <t>complexity</t>
  </si>
  <si>
    <t>height</t>
  </si>
  <si>
    <t>bees</t>
  </si>
  <si>
    <t>N</t>
  </si>
  <si>
    <t>NOTES</t>
  </si>
  <si>
    <t>?</t>
  </si>
  <si>
    <t>MISSING</t>
  </si>
  <si>
    <t>ARCA1</t>
  </si>
  <si>
    <t>ARCA3</t>
  </si>
  <si>
    <t>ARCA8</t>
  </si>
  <si>
    <t>ARCA10</t>
  </si>
  <si>
    <t>ARCA13</t>
  </si>
  <si>
    <t>WAS</t>
  </si>
  <si>
    <t>DONE</t>
  </si>
  <si>
    <t>EXTRA</t>
  </si>
  <si>
    <t>ARCAC3</t>
  </si>
  <si>
    <t>NOT SORTED</t>
  </si>
  <si>
    <t>MULTI WT</t>
  </si>
  <si>
    <t>ARTHRO DENSITY</t>
  </si>
  <si>
    <t>DENSITY/PLANTWT</t>
  </si>
  <si>
    <t>ARDO12</t>
  </si>
  <si>
    <t>ARDO9</t>
  </si>
  <si>
    <t>saap14</t>
  </si>
  <si>
    <t>same1</t>
  </si>
  <si>
    <t>ERPA6</t>
  </si>
  <si>
    <t>ERPA2</t>
  </si>
  <si>
    <t>LUAL7</t>
  </si>
  <si>
    <t>LUAL1</t>
  </si>
  <si>
    <t>ENCA14</t>
  </si>
  <si>
    <t>Y</t>
  </si>
  <si>
    <t>SAMPLE DROPPED</t>
  </si>
  <si>
    <t>PARTIAL SAMPLE</t>
  </si>
  <si>
    <t>ERPA13</t>
  </si>
  <si>
    <t>MARKED 3.1</t>
  </si>
  <si>
    <t>LUAL8</t>
  </si>
  <si>
    <t>LUAL9</t>
  </si>
  <si>
    <t>treat</t>
  </si>
  <si>
    <t>multi</t>
  </si>
  <si>
    <t>SAAP14</t>
  </si>
  <si>
    <t>SAAP11(2)</t>
  </si>
  <si>
    <t>SAAP12</t>
  </si>
  <si>
    <t>SAME1</t>
  </si>
  <si>
    <t>SAME14</t>
  </si>
  <si>
    <t>SAME2</t>
  </si>
  <si>
    <t>ARDO1</t>
  </si>
  <si>
    <t>species</t>
  </si>
  <si>
    <t>plant</t>
  </si>
  <si>
    <t>ARDO3</t>
  </si>
  <si>
    <t>c</t>
  </si>
  <si>
    <t>vol (m2)</t>
  </si>
  <si>
    <t>insect/vol</t>
  </si>
  <si>
    <t>abundance</t>
  </si>
  <si>
    <t>mean density</t>
  </si>
  <si>
    <t>se</t>
  </si>
  <si>
    <t>A</t>
  </si>
  <si>
    <t>AB</t>
  </si>
  <si>
    <t>B</t>
  </si>
  <si>
    <t>min</t>
  </si>
  <si>
    <t>ID</t>
  </si>
  <si>
    <t>MEAN T</t>
  </si>
  <si>
    <t>MEAN C</t>
  </si>
  <si>
    <t>STD T</t>
  </si>
  <si>
    <t>STD C</t>
  </si>
  <si>
    <t>NT</t>
  </si>
  <si>
    <t>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</si>
</sst>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Font="1"/>
    <xf numFmtId="14" fontId="4" fillId="0" borderId="0" xfId="0" applyNumberFormat="1" applyFont="1"/>
    <xf numFmtId="20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0" borderId="0" xfId="0" applyNumberFormat="1" applyFont="1"/>
  </cellXfs>
  <cellStyles count="3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923665791776"/>
          <c:y val="0.0462962962962963"/>
          <c:w val="0.734156605424322"/>
          <c:h val="0.82246937882764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Sheet7!$A$1:$A$8</c:f>
              <c:strCache>
                <c:ptCount val="8"/>
                <c:pt idx="0">
                  <c:v>ARDO</c:v>
                </c:pt>
                <c:pt idx="1">
                  <c:v>SAME</c:v>
                </c:pt>
                <c:pt idx="2">
                  <c:v>LUAL</c:v>
                </c:pt>
                <c:pt idx="3">
                  <c:v>ENCA</c:v>
                </c:pt>
                <c:pt idx="4">
                  <c:v>ARCA</c:v>
                </c:pt>
                <c:pt idx="5">
                  <c:v>SAAP</c:v>
                </c:pt>
                <c:pt idx="6">
                  <c:v>ISME</c:v>
                </c:pt>
                <c:pt idx="7">
                  <c:v>ERFA</c:v>
                </c:pt>
              </c:strCache>
            </c:strRef>
          </c:cat>
          <c:val>
            <c:numRef>
              <c:f>Sheet7!$B$1:$B$8</c:f>
              <c:numCache>
                <c:formatCode>General</c:formatCode>
                <c:ptCount val="8"/>
                <c:pt idx="0">
                  <c:v>4.2727</c:v>
                </c:pt>
                <c:pt idx="1">
                  <c:v>5.5833</c:v>
                </c:pt>
                <c:pt idx="2">
                  <c:v>6.6923</c:v>
                </c:pt>
                <c:pt idx="3">
                  <c:v>8.75</c:v>
                </c:pt>
                <c:pt idx="4">
                  <c:v>14.0833</c:v>
                </c:pt>
                <c:pt idx="5">
                  <c:v>10.9091</c:v>
                </c:pt>
                <c:pt idx="6">
                  <c:v>16.3077</c:v>
                </c:pt>
                <c:pt idx="7">
                  <c:v>20.8462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25736"/>
        <c:axId val="-2062628456"/>
      </c:barChart>
      <c:catAx>
        <c:axId val="-2062625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628456"/>
        <c:crosses val="autoZero"/>
        <c:auto val="1"/>
        <c:lblAlgn val="ctr"/>
        <c:lblOffset val="100"/>
        <c:noMultiLvlLbl val="0"/>
      </c:catAx>
      <c:valAx>
        <c:axId val="-206262845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-2062625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0.326162948381452"/>
                  <c:y val="-0.0151997666958297"/>
                </c:manualLayout>
              </c:layout>
              <c:numFmt formatCode="General" sourceLinked="0"/>
            </c:trendlineLbl>
          </c:trendline>
          <c:errBars>
            <c:errDir val="x"/>
            <c:errBarType val="both"/>
            <c:errValType val="fixedVal"/>
            <c:noEndCap val="1"/>
            <c:val val="1.14"/>
          </c:errBars>
          <c:errBars>
            <c:errDir val="y"/>
            <c:errBarType val="both"/>
            <c:errValType val="fixedVal"/>
            <c:noEndCap val="1"/>
            <c:val val="1.14"/>
          </c:errBars>
          <c:xVal>
            <c:numRef>
              <c:f>Sheet7!$B$1:$B$9</c:f>
              <c:numCache>
                <c:formatCode>General</c:formatCode>
                <c:ptCount val="9"/>
                <c:pt idx="0">
                  <c:v>4.2727</c:v>
                </c:pt>
                <c:pt idx="1">
                  <c:v>5.5833</c:v>
                </c:pt>
                <c:pt idx="2">
                  <c:v>6.6923</c:v>
                </c:pt>
                <c:pt idx="3">
                  <c:v>8.75</c:v>
                </c:pt>
                <c:pt idx="4">
                  <c:v>14.0833</c:v>
                </c:pt>
                <c:pt idx="5">
                  <c:v>10.9091</c:v>
                </c:pt>
                <c:pt idx="6">
                  <c:v>16.3077</c:v>
                </c:pt>
                <c:pt idx="7">
                  <c:v>20.8462</c:v>
                </c:pt>
                <c:pt idx="8">
                  <c:v>21.53</c:v>
                </c:pt>
              </c:numCache>
            </c:numRef>
          </c:xVal>
          <c:yVal>
            <c:numRef>
              <c:f>Sheet7!$D$1:$D$9</c:f>
              <c:numCache>
                <c:formatCode>General</c:formatCode>
                <c:ptCount val="9"/>
                <c:pt idx="0">
                  <c:v>4.352</c:v>
                </c:pt>
                <c:pt idx="1">
                  <c:v>0.70125</c:v>
                </c:pt>
                <c:pt idx="2">
                  <c:v>0.5511</c:v>
                </c:pt>
                <c:pt idx="3">
                  <c:v>0.338899</c:v>
                </c:pt>
                <c:pt idx="4">
                  <c:v>0.0</c:v>
                </c:pt>
                <c:pt idx="5">
                  <c:v>0.54778</c:v>
                </c:pt>
                <c:pt idx="6">
                  <c:v>0.65333</c:v>
                </c:pt>
                <c:pt idx="7">
                  <c:v>0.68285</c:v>
                </c:pt>
                <c:pt idx="8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2696568"/>
        <c:axId val="-2062698344"/>
      </c:scatterChart>
      <c:valAx>
        <c:axId val="-206269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2698344"/>
        <c:crosses val="autoZero"/>
        <c:crossBetween val="midCat"/>
      </c:valAx>
      <c:valAx>
        <c:axId val="-20626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2696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14</xdr:row>
      <xdr:rowOff>50800</xdr:rowOff>
    </xdr:from>
    <xdr:to>
      <xdr:col>5</xdr:col>
      <xdr:colOff>755650</xdr:colOff>
      <xdr:row>28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8</xdr:row>
      <xdr:rowOff>44450</xdr:rowOff>
    </xdr:from>
    <xdr:to>
      <xdr:col>10</xdr:col>
      <xdr:colOff>539750</xdr:colOff>
      <xdr:row>22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30"/>
  <sheetViews>
    <sheetView workbookViewId="0">
      <pane xSplit="6" ySplit="2" topLeftCell="G4" activePane="bottomRight" state="frozen"/>
      <selection pane="topRight" activeCell="E1" sqref="E1"/>
      <selection pane="bottomLeft" activeCell="A3" sqref="A3"/>
      <selection pane="bottomRight" activeCell="AB1" sqref="AB1:AD1048576"/>
    </sheetView>
  </sheetViews>
  <sheetFormatPr baseColWidth="10" defaultRowHeight="15" x14ac:dyDescent="0"/>
  <cols>
    <col min="1" max="2" width="8" style="5" customWidth="1"/>
    <col min="3" max="3" width="7" style="5" customWidth="1"/>
    <col min="4" max="4" width="9" style="5" customWidth="1"/>
    <col min="5" max="5" width="4.33203125" style="5" customWidth="1"/>
    <col min="6" max="6" width="5" style="5" customWidth="1"/>
    <col min="7" max="26" width="4.6640625" style="5" customWidth="1"/>
    <col min="27" max="27" width="9" style="5" customWidth="1"/>
    <col min="28" max="28" width="10.83203125" style="5"/>
    <col min="29" max="29" width="4.33203125" style="5" customWidth="1"/>
    <col min="30" max="30" width="3.1640625" style="5" customWidth="1"/>
    <col min="31" max="35" width="10.83203125" style="5"/>
    <col min="36" max="36" width="22.1640625" style="5" customWidth="1"/>
    <col min="37" max="16384" width="10.83203125" style="5"/>
  </cols>
  <sheetData>
    <row r="1" spans="1:41">
      <c r="A1" s="5" t="s">
        <v>0</v>
      </c>
      <c r="B1" s="5" t="s">
        <v>41</v>
      </c>
      <c r="C1" s="5" t="s">
        <v>2</v>
      </c>
      <c r="D1" s="5" t="s">
        <v>3</v>
      </c>
      <c r="E1" s="5" t="s">
        <v>193</v>
      </c>
      <c r="F1" s="5" t="s">
        <v>183</v>
      </c>
      <c r="G1" s="5">
        <v>10</v>
      </c>
      <c r="H1" s="5">
        <v>10</v>
      </c>
      <c r="I1" s="5">
        <v>15</v>
      </c>
      <c r="J1" s="5">
        <v>15</v>
      </c>
      <c r="K1" s="5">
        <v>20</v>
      </c>
      <c r="L1" s="5">
        <v>20</v>
      </c>
      <c r="M1" s="5">
        <v>25</v>
      </c>
      <c r="N1" s="5">
        <v>25</v>
      </c>
      <c r="O1" s="5">
        <v>30</v>
      </c>
      <c r="P1" s="5">
        <v>30</v>
      </c>
      <c r="Q1" s="5">
        <v>35</v>
      </c>
      <c r="R1" s="5">
        <v>35</v>
      </c>
      <c r="S1" s="5">
        <v>40</v>
      </c>
      <c r="T1" s="5">
        <v>40</v>
      </c>
      <c r="U1" s="5">
        <v>45</v>
      </c>
      <c r="V1" s="5">
        <v>45</v>
      </c>
      <c r="W1" s="5">
        <v>50</v>
      </c>
      <c r="X1" s="5">
        <v>50</v>
      </c>
      <c r="Y1" s="5">
        <v>55</v>
      </c>
      <c r="Z1" s="5">
        <v>55</v>
      </c>
      <c r="AA1" s="2" t="s">
        <v>39</v>
      </c>
      <c r="AB1" s="2" t="s">
        <v>40</v>
      </c>
      <c r="AC1" s="2" t="s">
        <v>6</v>
      </c>
      <c r="AD1" s="2" t="s">
        <v>1</v>
      </c>
      <c r="AE1" s="2" t="s">
        <v>38</v>
      </c>
      <c r="AF1" s="2" t="s">
        <v>75</v>
      </c>
      <c r="AG1" s="5" t="s">
        <v>67</v>
      </c>
      <c r="AH1" s="5" t="s">
        <v>43</v>
      </c>
      <c r="AI1" s="5" t="s">
        <v>87</v>
      </c>
      <c r="AJ1" s="5" t="s">
        <v>37</v>
      </c>
      <c r="AK1" s="5" t="s">
        <v>89</v>
      </c>
      <c r="AL1" s="5" t="s">
        <v>90</v>
      </c>
      <c r="AM1" s="5" t="s">
        <v>91</v>
      </c>
      <c r="AN1" s="5" t="s">
        <v>142</v>
      </c>
      <c r="AO1" s="5" t="s">
        <v>143</v>
      </c>
    </row>
    <row r="2" spans="1:41">
      <c r="G2" s="5" t="s">
        <v>4</v>
      </c>
      <c r="H2" s="5" t="s">
        <v>5</v>
      </c>
      <c r="I2" s="5" t="s">
        <v>6</v>
      </c>
      <c r="J2" s="5" t="s">
        <v>1</v>
      </c>
      <c r="K2" s="5" t="s">
        <v>6</v>
      </c>
      <c r="L2" s="5" t="s">
        <v>1</v>
      </c>
      <c r="M2" s="5" t="s">
        <v>6</v>
      </c>
      <c r="N2" s="5" t="s">
        <v>1</v>
      </c>
      <c r="O2" s="5" t="s">
        <v>6</v>
      </c>
      <c r="P2" s="5" t="s">
        <v>1</v>
      </c>
      <c r="Q2" s="5" t="s">
        <v>6</v>
      </c>
      <c r="R2" s="5" t="s">
        <v>1</v>
      </c>
      <c r="S2" s="5" t="s">
        <v>6</v>
      </c>
      <c r="T2" s="5" t="s">
        <v>1</v>
      </c>
      <c r="U2" s="5" t="s">
        <v>6</v>
      </c>
      <c r="V2" s="5" t="s">
        <v>1</v>
      </c>
      <c r="W2" s="5" t="s">
        <v>6</v>
      </c>
      <c r="X2" s="5" t="s">
        <v>1</v>
      </c>
      <c r="Y2" s="5" t="s">
        <v>6</v>
      </c>
      <c r="Z2" s="5" t="s">
        <v>1</v>
      </c>
      <c r="AG2" s="5" t="s">
        <v>76</v>
      </c>
      <c r="AI2" s="5" t="s">
        <v>88</v>
      </c>
    </row>
    <row r="3" spans="1:41">
      <c r="A3" s="6">
        <v>42101</v>
      </c>
      <c r="B3" s="11" t="s">
        <v>68</v>
      </c>
      <c r="C3" s="5" t="s">
        <v>7</v>
      </c>
      <c r="D3" s="5" t="s">
        <v>154</v>
      </c>
      <c r="E3" s="5">
        <v>1</v>
      </c>
      <c r="F3" s="5" t="s">
        <v>54</v>
      </c>
      <c r="G3" s="5">
        <v>1</v>
      </c>
      <c r="H3" s="5">
        <v>6</v>
      </c>
      <c r="I3" s="5">
        <v>0</v>
      </c>
      <c r="J3" s="5">
        <v>0</v>
      </c>
      <c r="AA3" s="5">
        <v>15</v>
      </c>
      <c r="AB3" s="2">
        <f t="shared" ref="AB3:AB15" si="0">SUM(G3:Z3)</f>
        <v>7</v>
      </c>
      <c r="AC3" s="2">
        <f t="shared" ref="AC3:AC15" si="1">SUM(G3+I3+K3+M3+O3+Q3+S3+U3+W3+Y3)</f>
        <v>1</v>
      </c>
      <c r="AD3" s="2">
        <f t="shared" ref="AD3:AD15" si="2">SUM(H3+J3+L3+N3+P3+R3+T3+V3+X3+Z3)</f>
        <v>6</v>
      </c>
      <c r="AE3" s="5">
        <v>7827</v>
      </c>
      <c r="AF3" s="5">
        <f t="shared" ref="AF3:AF15" si="3">AE3/1000</f>
        <v>7.827</v>
      </c>
      <c r="AG3" s="5">
        <f t="shared" ref="AG3:AG15" si="4">AB3/AF3</f>
        <v>0.89434010476555514</v>
      </c>
      <c r="AJ3" s="5">
        <f t="shared" ref="AJ3:AJ15" si="5">AH3*AI3</f>
        <v>0</v>
      </c>
    </row>
    <row r="4" spans="1:41">
      <c r="A4" s="11">
        <v>42087</v>
      </c>
      <c r="B4" s="11" t="s">
        <v>68</v>
      </c>
      <c r="C4" s="5" t="s">
        <v>7</v>
      </c>
      <c r="D4" s="5" t="s">
        <v>84</v>
      </c>
      <c r="E4" s="5">
        <v>5</v>
      </c>
      <c r="F4" s="5" t="s">
        <v>54</v>
      </c>
      <c r="G4" s="5">
        <v>0</v>
      </c>
      <c r="H4" s="5">
        <v>10</v>
      </c>
      <c r="I4" s="5">
        <v>0</v>
      </c>
      <c r="J4" s="5">
        <v>5</v>
      </c>
      <c r="K4" s="5">
        <v>0</v>
      </c>
      <c r="L4" s="5">
        <v>1</v>
      </c>
      <c r="M4" s="5">
        <v>0</v>
      </c>
      <c r="N4" s="5">
        <v>2</v>
      </c>
      <c r="O4" s="5">
        <v>0</v>
      </c>
      <c r="P4" s="5">
        <v>1</v>
      </c>
      <c r="Q4" s="5">
        <v>0</v>
      </c>
      <c r="R4" s="5">
        <v>0</v>
      </c>
      <c r="AA4" s="5">
        <v>35</v>
      </c>
      <c r="AB4" s="2">
        <f t="shared" si="0"/>
        <v>19</v>
      </c>
      <c r="AC4" s="2">
        <f t="shared" si="1"/>
        <v>0</v>
      </c>
      <c r="AD4" s="2">
        <f t="shared" si="2"/>
        <v>19</v>
      </c>
      <c r="AE4" s="5">
        <v>8675</v>
      </c>
      <c r="AF4" s="5">
        <f t="shared" si="3"/>
        <v>8.6750000000000007</v>
      </c>
      <c r="AG4" s="5">
        <f t="shared" si="4"/>
        <v>2.190201729106628</v>
      </c>
      <c r="AI4" s="5">
        <v>113</v>
      </c>
      <c r="AJ4" s="5">
        <f t="shared" si="5"/>
        <v>0</v>
      </c>
    </row>
    <row r="5" spans="1:41">
      <c r="A5" s="11">
        <v>42096</v>
      </c>
      <c r="B5" s="11" t="s">
        <v>68</v>
      </c>
      <c r="C5" s="5" t="s">
        <v>7</v>
      </c>
      <c r="D5" s="5" t="s">
        <v>156</v>
      </c>
      <c r="E5" s="5">
        <v>8</v>
      </c>
      <c r="F5" s="5" t="s">
        <v>54</v>
      </c>
      <c r="G5" s="5">
        <v>3</v>
      </c>
      <c r="H5" s="5">
        <v>7</v>
      </c>
      <c r="I5" s="5">
        <v>0</v>
      </c>
      <c r="J5" s="5">
        <v>1</v>
      </c>
      <c r="K5" s="5">
        <v>0</v>
      </c>
      <c r="L5" s="5">
        <v>3</v>
      </c>
      <c r="M5" s="5">
        <v>0</v>
      </c>
      <c r="N5" s="5">
        <v>0</v>
      </c>
      <c r="AA5" s="5">
        <v>25</v>
      </c>
      <c r="AB5" s="2">
        <f t="shared" si="0"/>
        <v>14</v>
      </c>
      <c r="AC5" s="2">
        <f t="shared" si="1"/>
        <v>3</v>
      </c>
      <c r="AD5" s="2">
        <f t="shared" si="2"/>
        <v>11</v>
      </c>
      <c r="AE5" s="5">
        <v>6868</v>
      </c>
      <c r="AF5" s="5">
        <f t="shared" si="3"/>
        <v>6.8680000000000003</v>
      </c>
      <c r="AG5" s="5">
        <f t="shared" si="4"/>
        <v>2.0384391380314502</v>
      </c>
      <c r="AJ5" s="5">
        <f t="shared" si="5"/>
        <v>0</v>
      </c>
    </row>
    <row r="6" spans="1:41">
      <c r="A6" s="11">
        <v>42101</v>
      </c>
      <c r="B6" s="11" t="s">
        <v>68</v>
      </c>
      <c r="C6" s="5" t="s">
        <v>7</v>
      </c>
      <c r="D6" s="5" t="s">
        <v>157</v>
      </c>
      <c r="E6" s="5">
        <v>10</v>
      </c>
      <c r="F6" s="5" t="s">
        <v>54</v>
      </c>
      <c r="G6" s="5">
        <v>1</v>
      </c>
      <c r="H6" s="5">
        <v>11</v>
      </c>
      <c r="I6" s="5">
        <v>0</v>
      </c>
      <c r="J6" s="5">
        <v>0</v>
      </c>
      <c r="AA6" s="5">
        <v>15</v>
      </c>
      <c r="AB6" s="2">
        <f t="shared" si="0"/>
        <v>12</v>
      </c>
      <c r="AC6" s="2">
        <f t="shared" si="1"/>
        <v>1</v>
      </c>
      <c r="AD6" s="2">
        <f t="shared" si="2"/>
        <v>11</v>
      </c>
      <c r="AE6" s="5">
        <v>4444</v>
      </c>
      <c r="AF6" s="5">
        <f t="shared" si="3"/>
        <v>4.444</v>
      </c>
      <c r="AG6" s="5">
        <f t="shared" si="4"/>
        <v>2.7002700270027002</v>
      </c>
      <c r="AJ6" s="5">
        <f t="shared" si="5"/>
        <v>0</v>
      </c>
    </row>
    <row r="7" spans="1:41">
      <c r="A7" s="11">
        <v>42097</v>
      </c>
      <c r="B7" s="11" t="s">
        <v>68</v>
      </c>
      <c r="C7" s="5" t="s">
        <v>7</v>
      </c>
      <c r="D7" s="5" t="s">
        <v>116</v>
      </c>
      <c r="E7" s="5">
        <v>14.1</v>
      </c>
      <c r="F7" s="5" t="s">
        <v>54</v>
      </c>
      <c r="G7" s="5">
        <v>2</v>
      </c>
      <c r="H7" s="5">
        <v>9</v>
      </c>
      <c r="I7" s="5">
        <v>0</v>
      </c>
      <c r="J7" s="5">
        <v>6</v>
      </c>
      <c r="K7" s="5">
        <v>0</v>
      </c>
      <c r="L7" s="5">
        <v>2</v>
      </c>
      <c r="M7" s="5">
        <v>0</v>
      </c>
      <c r="N7" s="5">
        <v>4</v>
      </c>
      <c r="O7" s="5">
        <v>0</v>
      </c>
      <c r="P7" s="5">
        <v>0</v>
      </c>
      <c r="AA7" s="5">
        <v>30</v>
      </c>
      <c r="AB7" s="2">
        <f t="shared" si="0"/>
        <v>23</v>
      </c>
      <c r="AC7" s="2">
        <f t="shared" si="1"/>
        <v>2</v>
      </c>
      <c r="AD7" s="2">
        <f t="shared" si="2"/>
        <v>21</v>
      </c>
      <c r="AE7" s="5">
        <v>11090</v>
      </c>
      <c r="AF7" s="5">
        <f t="shared" si="3"/>
        <v>11.09</v>
      </c>
      <c r="AG7" s="5">
        <f t="shared" si="4"/>
        <v>2.0739404869251579</v>
      </c>
      <c r="AJ7" s="5">
        <f t="shared" si="5"/>
        <v>0</v>
      </c>
    </row>
    <row r="8" spans="1:41">
      <c r="A8" s="11">
        <v>42100</v>
      </c>
      <c r="B8" s="11" t="s">
        <v>68</v>
      </c>
      <c r="C8" s="5" t="s">
        <v>7</v>
      </c>
      <c r="D8" s="5" t="s">
        <v>125</v>
      </c>
      <c r="E8" s="5">
        <v>2</v>
      </c>
      <c r="F8" s="5" t="s">
        <v>56</v>
      </c>
      <c r="G8" s="5">
        <v>4</v>
      </c>
      <c r="H8" s="5">
        <v>8</v>
      </c>
      <c r="I8" s="5">
        <v>1</v>
      </c>
      <c r="J8" s="5">
        <v>6</v>
      </c>
      <c r="K8" s="5">
        <v>0</v>
      </c>
      <c r="L8" s="5">
        <v>1</v>
      </c>
      <c r="M8" s="5">
        <v>0</v>
      </c>
      <c r="N8" s="5">
        <v>0</v>
      </c>
      <c r="AA8" s="5">
        <v>25</v>
      </c>
      <c r="AB8" s="2">
        <f t="shared" si="0"/>
        <v>20</v>
      </c>
      <c r="AC8" s="2">
        <f t="shared" si="1"/>
        <v>5</v>
      </c>
      <c r="AD8" s="2">
        <f t="shared" si="2"/>
        <v>15</v>
      </c>
      <c r="AE8" s="5">
        <v>4998</v>
      </c>
      <c r="AF8" s="5">
        <f t="shared" si="3"/>
        <v>4.9980000000000002</v>
      </c>
      <c r="AG8" s="5">
        <f t="shared" si="4"/>
        <v>4.0016006402561022</v>
      </c>
      <c r="AJ8" s="5">
        <f t="shared" si="5"/>
        <v>0</v>
      </c>
    </row>
    <row r="9" spans="1:41">
      <c r="A9" s="11">
        <v>42079</v>
      </c>
      <c r="B9" s="11" t="s">
        <v>68</v>
      </c>
      <c r="C9" s="5" t="s">
        <v>7</v>
      </c>
      <c r="D9" s="5" t="s">
        <v>155</v>
      </c>
      <c r="E9" s="5">
        <v>3</v>
      </c>
      <c r="F9" s="5" t="s">
        <v>56</v>
      </c>
      <c r="G9" s="5">
        <v>1</v>
      </c>
      <c r="H9" s="5">
        <v>5</v>
      </c>
      <c r="I9" s="5">
        <v>1</v>
      </c>
      <c r="J9" s="5">
        <v>3</v>
      </c>
      <c r="K9" s="5">
        <v>2</v>
      </c>
      <c r="L9" s="5">
        <v>2</v>
      </c>
      <c r="M9" s="5">
        <v>1</v>
      </c>
      <c r="N9" s="5">
        <v>1</v>
      </c>
      <c r="O9" s="5">
        <v>0</v>
      </c>
      <c r="P9" s="5">
        <v>5</v>
      </c>
      <c r="Q9" s="5">
        <v>0</v>
      </c>
      <c r="R9" s="5">
        <v>4</v>
      </c>
      <c r="S9" s="5">
        <v>0</v>
      </c>
      <c r="T9" s="5">
        <v>2</v>
      </c>
      <c r="U9" s="5">
        <v>0</v>
      </c>
      <c r="V9" s="5">
        <v>3</v>
      </c>
      <c r="W9" s="5">
        <v>0</v>
      </c>
      <c r="X9" s="5">
        <v>0</v>
      </c>
      <c r="AA9" s="5">
        <v>50</v>
      </c>
      <c r="AB9" s="2">
        <f t="shared" si="0"/>
        <v>30</v>
      </c>
      <c r="AC9" s="2">
        <f t="shared" si="1"/>
        <v>5</v>
      </c>
      <c r="AD9" s="2">
        <f t="shared" si="2"/>
        <v>25</v>
      </c>
      <c r="AE9" s="5">
        <v>4544</v>
      </c>
      <c r="AF9" s="5">
        <f t="shared" si="3"/>
        <v>4.5439999999999996</v>
      </c>
      <c r="AG9" s="5">
        <f t="shared" si="4"/>
        <v>6.6021126760563389</v>
      </c>
      <c r="AI9" s="5">
        <v>113</v>
      </c>
      <c r="AJ9" s="5">
        <f t="shared" si="5"/>
        <v>0</v>
      </c>
    </row>
    <row r="10" spans="1:41">
      <c r="A10" s="11">
        <v>42101</v>
      </c>
      <c r="B10" s="11" t="s">
        <v>68</v>
      </c>
      <c r="C10" s="5" t="s">
        <v>7</v>
      </c>
      <c r="D10" s="5" t="s">
        <v>133</v>
      </c>
      <c r="E10" s="5">
        <v>4</v>
      </c>
      <c r="F10" s="5" t="s">
        <v>56</v>
      </c>
      <c r="G10" s="5">
        <v>3</v>
      </c>
      <c r="H10" s="5">
        <v>8</v>
      </c>
      <c r="I10" s="5">
        <v>2</v>
      </c>
      <c r="J10" s="5">
        <v>2</v>
      </c>
      <c r="K10" s="5">
        <v>0</v>
      </c>
      <c r="L10" s="5">
        <v>3</v>
      </c>
      <c r="M10" s="5">
        <v>0</v>
      </c>
      <c r="N10" s="5">
        <v>0</v>
      </c>
      <c r="AA10" s="5">
        <v>25</v>
      </c>
      <c r="AB10" s="2">
        <f t="shared" si="0"/>
        <v>18</v>
      </c>
      <c r="AC10" s="2">
        <f t="shared" si="1"/>
        <v>5</v>
      </c>
      <c r="AD10" s="2">
        <f t="shared" si="2"/>
        <v>13</v>
      </c>
      <c r="AE10" s="5">
        <v>5932</v>
      </c>
      <c r="AF10" s="5">
        <f t="shared" si="3"/>
        <v>5.9320000000000004</v>
      </c>
      <c r="AG10" s="5">
        <f t="shared" si="4"/>
        <v>3.0343897505057313</v>
      </c>
      <c r="AJ10" s="5">
        <f t="shared" si="5"/>
        <v>0</v>
      </c>
    </row>
    <row r="11" spans="1:41">
      <c r="A11" s="11">
        <v>42079</v>
      </c>
      <c r="B11" s="11" t="s">
        <v>68</v>
      </c>
      <c r="C11" s="5" t="s">
        <v>7</v>
      </c>
      <c r="D11" s="5" t="s">
        <v>28</v>
      </c>
      <c r="E11" s="5">
        <v>6</v>
      </c>
      <c r="F11" s="5" t="s">
        <v>56</v>
      </c>
      <c r="G11" s="5">
        <v>5</v>
      </c>
      <c r="H11" s="5">
        <v>10</v>
      </c>
      <c r="I11" s="5">
        <v>0</v>
      </c>
      <c r="J11" s="5">
        <v>3</v>
      </c>
      <c r="K11" s="5">
        <v>0</v>
      </c>
      <c r="L11" s="5">
        <v>2</v>
      </c>
      <c r="M11" s="5">
        <v>1</v>
      </c>
      <c r="N11" s="5">
        <v>3</v>
      </c>
      <c r="O11" s="5">
        <v>0</v>
      </c>
      <c r="P11" s="5">
        <v>3</v>
      </c>
      <c r="Q11" s="5">
        <v>2</v>
      </c>
      <c r="R11" s="5">
        <v>3</v>
      </c>
      <c r="S11" s="5">
        <v>0</v>
      </c>
      <c r="T11" s="5">
        <v>0</v>
      </c>
      <c r="AA11" s="2">
        <v>40</v>
      </c>
      <c r="AB11" s="2">
        <f t="shared" si="0"/>
        <v>32</v>
      </c>
      <c r="AC11" s="2">
        <f t="shared" si="1"/>
        <v>8</v>
      </c>
      <c r="AD11" s="2">
        <f t="shared" si="2"/>
        <v>24</v>
      </c>
      <c r="AE11" s="2">
        <v>9910</v>
      </c>
      <c r="AF11" s="5">
        <f t="shared" si="3"/>
        <v>9.91</v>
      </c>
      <c r="AG11" s="5">
        <f t="shared" si="4"/>
        <v>3.2290615539858729</v>
      </c>
      <c r="AI11" s="5">
        <v>113</v>
      </c>
      <c r="AJ11" s="5">
        <f t="shared" si="5"/>
        <v>0</v>
      </c>
    </row>
    <row r="12" spans="1:41">
      <c r="A12" s="11">
        <v>42079</v>
      </c>
      <c r="B12" s="11" t="s">
        <v>68</v>
      </c>
      <c r="C12" s="5" t="s">
        <v>7</v>
      </c>
      <c r="D12" s="3" t="s">
        <v>32</v>
      </c>
      <c r="E12" s="5">
        <v>7</v>
      </c>
      <c r="F12" s="5" t="s">
        <v>56</v>
      </c>
      <c r="G12" s="5">
        <v>5</v>
      </c>
      <c r="H12" s="5">
        <v>4</v>
      </c>
      <c r="I12" s="5">
        <v>0</v>
      </c>
      <c r="J12" s="5">
        <v>1</v>
      </c>
      <c r="K12" s="5">
        <v>0</v>
      </c>
      <c r="L12" s="5">
        <v>0</v>
      </c>
      <c r="AA12" s="2">
        <v>20</v>
      </c>
      <c r="AB12" s="2">
        <f t="shared" si="0"/>
        <v>10</v>
      </c>
      <c r="AC12" s="2">
        <f t="shared" si="1"/>
        <v>5</v>
      </c>
      <c r="AD12" s="2">
        <f t="shared" si="2"/>
        <v>5</v>
      </c>
      <c r="AE12" s="5">
        <v>7983</v>
      </c>
      <c r="AF12" s="5">
        <f t="shared" si="3"/>
        <v>7.9829999999999997</v>
      </c>
      <c r="AG12" s="5">
        <f t="shared" si="4"/>
        <v>1.2526619065514217</v>
      </c>
      <c r="AI12" s="5">
        <v>113</v>
      </c>
      <c r="AJ12" s="5">
        <f t="shared" si="5"/>
        <v>0</v>
      </c>
    </row>
    <row r="13" spans="1:41">
      <c r="A13" s="11">
        <v>42079</v>
      </c>
      <c r="B13" s="11" t="s">
        <v>68</v>
      </c>
      <c r="C13" s="5" t="s">
        <v>7</v>
      </c>
      <c r="D13" s="3" t="s">
        <v>51</v>
      </c>
      <c r="E13" s="5">
        <v>9</v>
      </c>
      <c r="F13" s="5" t="s">
        <v>56</v>
      </c>
      <c r="G13" s="5">
        <v>1</v>
      </c>
      <c r="H13" s="5">
        <v>3</v>
      </c>
      <c r="I13" s="5">
        <v>0</v>
      </c>
      <c r="J13" s="5">
        <v>1</v>
      </c>
      <c r="K13" s="5">
        <v>0</v>
      </c>
      <c r="L13" s="5">
        <v>0</v>
      </c>
      <c r="AA13" s="5">
        <v>20</v>
      </c>
      <c r="AB13" s="2">
        <f t="shared" si="0"/>
        <v>5</v>
      </c>
      <c r="AC13" s="2">
        <f t="shared" si="1"/>
        <v>1</v>
      </c>
      <c r="AD13" s="2">
        <f t="shared" si="2"/>
        <v>4</v>
      </c>
      <c r="AE13" s="5">
        <v>3209</v>
      </c>
      <c r="AF13" s="5">
        <f t="shared" si="3"/>
        <v>3.2090000000000001</v>
      </c>
      <c r="AG13" s="5">
        <f t="shared" si="4"/>
        <v>1.558117793705204</v>
      </c>
      <c r="AI13" s="5">
        <v>113</v>
      </c>
      <c r="AJ13" s="5">
        <f t="shared" si="5"/>
        <v>0</v>
      </c>
    </row>
    <row r="14" spans="1:41">
      <c r="A14" s="11">
        <v>42087</v>
      </c>
      <c r="B14" s="11" t="s">
        <v>68</v>
      </c>
      <c r="C14" s="5" t="s">
        <v>7</v>
      </c>
      <c r="D14" s="5" t="s">
        <v>77</v>
      </c>
      <c r="E14" s="5">
        <v>11</v>
      </c>
      <c r="F14" s="5" t="s">
        <v>56</v>
      </c>
      <c r="G14" s="5">
        <v>2</v>
      </c>
      <c r="H14" s="5">
        <v>7</v>
      </c>
      <c r="I14" s="5">
        <v>2</v>
      </c>
      <c r="J14" s="5">
        <v>4</v>
      </c>
      <c r="K14" s="5">
        <v>0</v>
      </c>
      <c r="L14" s="5">
        <v>3</v>
      </c>
      <c r="M14" s="5">
        <v>0</v>
      </c>
      <c r="N14" s="5">
        <v>2</v>
      </c>
      <c r="O14" s="5">
        <v>0</v>
      </c>
      <c r="P14" s="5">
        <v>3</v>
      </c>
      <c r="Q14" s="5">
        <v>0</v>
      </c>
      <c r="R14" s="5">
        <v>2</v>
      </c>
      <c r="S14" s="5">
        <v>0</v>
      </c>
      <c r="T14" s="5">
        <v>1</v>
      </c>
      <c r="U14" s="5">
        <v>0</v>
      </c>
      <c r="V14" s="5">
        <v>0</v>
      </c>
      <c r="AA14" s="5">
        <v>45</v>
      </c>
      <c r="AB14" s="2">
        <f t="shared" si="0"/>
        <v>26</v>
      </c>
      <c r="AC14" s="2">
        <f t="shared" si="1"/>
        <v>4</v>
      </c>
      <c r="AD14" s="2">
        <f t="shared" si="2"/>
        <v>22</v>
      </c>
      <c r="AE14" s="5">
        <v>6899</v>
      </c>
      <c r="AF14" s="5">
        <f t="shared" si="3"/>
        <v>6.899</v>
      </c>
      <c r="AG14" s="5">
        <f t="shared" si="4"/>
        <v>3.7686621249456445</v>
      </c>
      <c r="AI14" s="5">
        <v>113</v>
      </c>
      <c r="AJ14" s="5">
        <f t="shared" si="5"/>
        <v>0</v>
      </c>
    </row>
    <row r="15" spans="1:41">
      <c r="A15" s="11">
        <v>42088</v>
      </c>
      <c r="B15" s="11" t="s">
        <v>69</v>
      </c>
      <c r="C15" s="5" t="s">
        <v>7</v>
      </c>
      <c r="D15" s="5" t="s">
        <v>86</v>
      </c>
      <c r="E15" s="5">
        <v>8</v>
      </c>
      <c r="F15" s="5" t="s">
        <v>54</v>
      </c>
      <c r="G15" s="5">
        <v>1</v>
      </c>
      <c r="H15" s="5">
        <v>12</v>
      </c>
      <c r="I15" s="5">
        <v>0</v>
      </c>
      <c r="J15" s="5">
        <v>0</v>
      </c>
      <c r="AA15" s="5">
        <v>15</v>
      </c>
      <c r="AB15" s="2">
        <f t="shared" si="0"/>
        <v>13</v>
      </c>
      <c r="AC15" s="2">
        <f t="shared" si="1"/>
        <v>1</v>
      </c>
      <c r="AD15" s="2">
        <f t="shared" si="2"/>
        <v>12</v>
      </c>
      <c r="AE15" s="5">
        <v>3522</v>
      </c>
      <c r="AF15" s="5">
        <f t="shared" si="3"/>
        <v>3.5219999999999998</v>
      </c>
      <c r="AG15" s="5">
        <f t="shared" si="4"/>
        <v>3.6910846110164681</v>
      </c>
      <c r="AI15" s="5">
        <v>69.78</v>
      </c>
      <c r="AJ15" s="5">
        <f t="shared" si="5"/>
        <v>0</v>
      </c>
    </row>
    <row r="16" spans="1:41">
      <c r="A16" s="11"/>
      <c r="B16" s="11" t="s">
        <v>69</v>
      </c>
      <c r="C16" s="5" t="s">
        <v>7</v>
      </c>
      <c r="D16" s="5" t="s">
        <v>168</v>
      </c>
      <c r="E16" s="5">
        <v>9</v>
      </c>
      <c r="F16" s="5" t="s">
        <v>54</v>
      </c>
      <c r="AB16" s="2"/>
      <c r="AC16" s="2"/>
      <c r="AD16" s="2"/>
    </row>
    <row r="17" spans="1:36">
      <c r="A17" s="11">
        <v>42079</v>
      </c>
      <c r="B17" s="11" t="s">
        <v>69</v>
      </c>
      <c r="C17" s="5" t="s">
        <v>7</v>
      </c>
      <c r="D17" s="3" t="s">
        <v>47</v>
      </c>
      <c r="E17" s="5">
        <v>10</v>
      </c>
      <c r="F17" s="5" t="s">
        <v>54</v>
      </c>
      <c r="G17" s="5">
        <v>1</v>
      </c>
      <c r="H17" s="5">
        <v>23</v>
      </c>
      <c r="I17" s="5">
        <v>0</v>
      </c>
      <c r="J17" s="5">
        <v>0</v>
      </c>
      <c r="AA17" s="5">
        <v>15</v>
      </c>
      <c r="AB17" s="2">
        <f t="shared" ref="AB17:AB51" si="6">SUM(G17:Z17)</f>
        <v>24</v>
      </c>
      <c r="AC17" s="2">
        <f t="shared" ref="AC17:AC51" si="7">SUM(G17+I17+K17+M17+O17+Q17+S17+U17+W17+Y17)</f>
        <v>1</v>
      </c>
      <c r="AD17" s="2">
        <f t="shared" ref="AD17:AD51" si="8">SUM(H17+J17+L17+N17+P17+R17+T17+V17+X17+Z17)</f>
        <v>23</v>
      </c>
      <c r="AE17" s="5">
        <v>1098</v>
      </c>
      <c r="AF17" s="5">
        <f t="shared" ref="AF17:AF51" si="9">AE17/1000</f>
        <v>1.0980000000000001</v>
      </c>
      <c r="AG17" s="5">
        <f t="shared" ref="AG17:AG51" si="10">AB17/AF17</f>
        <v>21.857923497267759</v>
      </c>
      <c r="AI17" s="5">
        <v>69.78</v>
      </c>
      <c r="AJ17" s="5">
        <f>AH17*AI17</f>
        <v>0</v>
      </c>
    </row>
    <row r="18" spans="1:36">
      <c r="A18" s="11">
        <v>42079</v>
      </c>
      <c r="B18" s="11" t="s">
        <v>69</v>
      </c>
      <c r="C18" s="5" t="s">
        <v>7</v>
      </c>
      <c r="D18" s="5" t="s">
        <v>48</v>
      </c>
      <c r="E18" s="5">
        <v>11</v>
      </c>
      <c r="F18" s="5" t="s">
        <v>54</v>
      </c>
      <c r="G18" s="5">
        <v>2</v>
      </c>
      <c r="H18" s="5">
        <v>21</v>
      </c>
      <c r="I18" s="5">
        <v>0</v>
      </c>
      <c r="J18" s="5">
        <v>2</v>
      </c>
      <c r="K18" s="5">
        <v>0</v>
      </c>
      <c r="L18" s="5">
        <v>0</v>
      </c>
      <c r="AA18" s="5">
        <v>20</v>
      </c>
      <c r="AB18" s="2">
        <f t="shared" si="6"/>
        <v>25</v>
      </c>
      <c r="AC18" s="2">
        <f t="shared" si="7"/>
        <v>2</v>
      </c>
      <c r="AD18" s="2">
        <f t="shared" si="8"/>
        <v>23</v>
      </c>
      <c r="AE18" s="5">
        <v>3533</v>
      </c>
      <c r="AF18" s="5">
        <f t="shared" si="9"/>
        <v>3.5329999999999999</v>
      </c>
      <c r="AG18" s="5">
        <f t="shared" si="10"/>
        <v>7.0761392584206062</v>
      </c>
      <c r="AI18" s="5">
        <v>69.78</v>
      </c>
      <c r="AJ18" s="5">
        <f>AH18*AI18</f>
        <v>0</v>
      </c>
    </row>
    <row r="19" spans="1:36">
      <c r="A19" s="11">
        <v>42079</v>
      </c>
      <c r="B19" s="11" t="s">
        <v>69</v>
      </c>
      <c r="C19" s="5" t="s">
        <v>7</v>
      </c>
      <c r="D19" s="5" t="s">
        <v>45</v>
      </c>
      <c r="E19" s="5">
        <v>13</v>
      </c>
      <c r="F19" s="5" t="s">
        <v>54</v>
      </c>
      <c r="G19" s="5">
        <v>4</v>
      </c>
      <c r="H19" s="5">
        <v>12</v>
      </c>
      <c r="I19" s="5">
        <v>0</v>
      </c>
      <c r="J19" s="5">
        <v>0</v>
      </c>
      <c r="AA19" s="5">
        <v>15</v>
      </c>
      <c r="AB19" s="2">
        <f t="shared" si="6"/>
        <v>16</v>
      </c>
      <c r="AC19" s="2">
        <f t="shared" si="7"/>
        <v>4</v>
      </c>
      <c r="AD19" s="2">
        <f t="shared" si="8"/>
        <v>12</v>
      </c>
      <c r="AE19" s="5">
        <v>2379</v>
      </c>
      <c r="AF19" s="5">
        <f t="shared" si="9"/>
        <v>2.379</v>
      </c>
      <c r="AG19" s="5">
        <f t="shared" si="10"/>
        <v>6.7255149222362336</v>
      </c>
      <c r="AI19" s="5">
        <v>69.78</v>
      </c>
      <c r="AJ19" s="5">
        <f>AH19*AI19</f>
        <v>0</v>
      </c>
    </row>
    <row r="20" spans="1:36">
      <c r="A20" s="11">
        <v>42079</v>
      </c>
      <c r="B20" s="11" t="s">
        <v>69</v>
      </c>
      <c r="C20" s="5" t="s">
        <v>7</v>
      </c>
      <c r="D20" s="5" t="s">
        <v>191</v>
      </c>
      <c r="E20" s="5">
        <v>1</v>
      </c>
      <c r="F20" s="5" t="s">
        <v>56</v>
      </c>
      <c r="G20" s="5">
        <v>3</v>
      </c>
      <c r="H20" s="5">
        <v>19</v>
      </c>
      <c r="I20" s="5">
        <v>1</v>
      </c>
      <c r="J20" s="5">
        <v>4</v>
      </c>
      <c r="K20" s="5">
        <v>0</v>
      </c>
      <c r="L20" s="5">
        <v>2</v>
      </c>
      <c r="M20" s="5">
        <v>0</v>
      </c>
      <c r="N20" s="5">
        <v>2</v>
      </c>
      <c r="O20" s="5">
        <v>0</v>
      </c>
      <c r="P20" s="5">
        <v>1</v>
      </c>
      <c r="Q20" s="5">
        <v>0</v>
      </c>
      <c r="R20" s="5">
        <v>0</v>
      </c>
      <c r="AA20" s="2">
        <v>35</v>
      </c>
      <c r="AB20" s="2">
        <f t="shared" si="6"/>
        <v>32</v>
      </c>
      <c r="AC20" s="2">
        <f t="shared" si="7"/>
        <v>4</v>
      </c>
      <c r="AD20" s="2">
        <f t="shared" si="8"/>
        <v>28</v>
      </c>
      <c r="AE20" s="5">
        <v>8113</v>
      </c>
      <c r="AF20" s="5">
        <f t="shared" si="9"/>
        <v>8.1129999999999995</v>
      </c>
      <c r="AG20" s="5">
        <f t="shared" si="10"/>
        <v>3.9442869468753856</v>
      </c>
      <c r="AI20" s="5">
        <v>69.78</v>
      </c>
      <c r="AJ20" s="5">
        <f>AH20*AI20</f>
        <v>0</v>
      </c>
    </row>
    <row r="21" spans="1:36">
      <c r="A21" s="11">
        <v>42079</v>
      </c>
      <c r="B21" s="11" t="s">
        <v>69</v>
      </c>
      <c r="C21" s="5" t="s">
        <v>7</v>
      </c>
      <c r="D21" s="5" t="s">
        <v>194</v>
      </c>
      <c r="E21" s="5">
        <v>3</v>
      </c>
      <c r="F21" s="5" t="s">
        <v>56</v>
      </c>
      <c r="G21" s="5">
        <v>2</v>
      </c>
      <c r="H21" s="5">
        <v>20</v>
      </c>
      <c r="I21" s="5">
        <v>0</v>
      </c>
      <c r="J21" s="5">
        <v>5</v>
      </c>
      <c r="K21" s="5">
        <v>0</v>
      </c>
      <c r="L21" s="5">
        <v>3</v>
      </c>
      <c r="M21" s="5">
        <v>0</v>
      </c>
      <c r="N21" s="5">
        <v>1</v>
      </c>
      <c r="O21" s="5">
        <v>0</v>
      </c>
      <c r="P21" s="5">
        <v>0</v>
      </c>
      <c r="AA21" s="5">
        <v>30</v>
      </c>
      <c r="AB21" s="2">
        <f t="shared" si="6"/>
        <v>31</v>
      </c>
      <c r="AC21" s="2">
        <f t="shared" si="7"/>
        <v>2</v>
      </c>
      <c r="AD21" s="2">
        <f t="shared" si="8"/>
        <v>29</v>
      </c>
      <c r="AE21" s="5">
        <v>8000</v>
      </c>
      <c r="AF21" s="5">
        <f t="shared" si="9"/>
        <v>8</v>
      </c>
      <c r="AG21" s="5">
        <f t="shared" si="10"/>
        <v>3.875</v>
      </c>
    </row>
    <row r="22" spans="1:36">
      <c r="A22" s="11">
        <v>42108</v>
      </c>
      <c r="B22" s="11" t="s">
        <v>69</v>
      </c>
      <c r="C22" s="5" t="s">
        <v>7</v>
      </c>
      <c r="D22" s="3" t="s">
        <v>139</v>
      </c>
      <c r="E22" s="5">
        <v>5</v>
      </c>
      <c r="F22" s="5" t="s">
        <v>56</v>
      </c>
      <c r="G22" s="5">
        <v>2</v>
      </c>
      <c r="H22" s="5">
        <v>5</v>
      </c>
      <c r="I22" s="5">
        <v>0</v>
      </c>
      <c r="J22" s="5">
        <v>0</v>
      </c>
      <c r="AA22" s="5">
        <v>15</v>
      </c>
      <c r="AB22" s="2">
        <f t="shared" si="6"/>
        <v>7</v>
      </c>
      <c r="AC22" s="2">
        <f t="shared" si="7"/>
        <v>2</v>
      </c>
      <c r="AD22" s="2">
        <f t="shared" si="8"/>
        <v>5</v>
      </c>
      <c r="AE22" s="5">
        <v>1611</v>
      </c>
      <c r="AF22" s="5">
        <f t="shared" si="9"/>
        <v>1.611</v>
      </c>
      <c r="AG22" s="5">
        <f t="shared" si="10"/>
        <v>4.3451272501551834</v>
      </c>
      <c r="AJ22" s="5">
        <f>AH22*AI22</f>
        <v>0</v>
      </c>
    </row>
    <row r="23" spans="1:36">
      <c r="A23" s="11">
        <v>42108</v>
      </c>
      <c r="B23" s="11" t="s">
        <v>69</v>
      </c>
      <c r="C23" s="5" t="s">
        <v>7</v>
      </c>
      <c r="D23" s="3" t="s">
        <v>140</v>
      </c>
      <c r="E23" s="5">
        <v>6</v>
      </c>
      <c r="F23" s="5" t="s">
        <v>56</v>
      </c>
      <c r="G23" s="5">
        <v>2</v>
      </c>
      <c r="H23" s="5">
        <v>7</v>
      </c>
      <c r="I23" s="5">
        <v>0</v>
      </c>
      <c r="J23" s="5">
        <v>0</v>
      </c>
      <c r="AA23" s="5">
        <v>15</v>
      </c>
      <c r="AB23" s="2">
        <f t="shared" si="6"/>
        <v>9</v>
      </c>
      <c r="AC23" s="2">
        <f t="shared" si="7"/>
        <v>2</v>
      </c>
      <c r="AD23" s="2">
        <f t="shared" si="8"/>
        <v>7</v>
      </c>
      <c r="AE23" s="5">
        <v>2023</v>
      </c>
      <c r="AF23" s="5">
        <f t="shared" si="9"/>
        <v>2.0230000000000001</v>
      </c>
      <c r="AG23" s="5">
        <f t="shared" si="10"/>
        <v>4.448838358872961</v>
      </c>
      <c r="AJ23" s="5">
        <f>AH23*AI23</f>
        <v>0</v>
      </c>
    </row>
    <row r="24" spans="1:36">
      <c r="A24" s="11">
        <v>42108</v>
      </c>
      <c r="B24" s="11" t="s">
        <v>69</v>
      </c>
      <c r="C24" s="5" t="s">
        <v>7</v>
      </c>
      <c r="D24" s="3" t="s">
        <v>141</v>
      </c>
      <c r="E24" s="5">
        <v>7</v>
      </c>
      <c r="F24" s="5" t="s">
        <v>56</v>
      </c>
      <c r="G24" s="5">
        <v>2</v>
      </c>
      <c r="H24" s="5">
        <v>6</v>
      </c>
      <c r="I24" s="5">
        <v>0</v>
      </c>
      <c r="J24" s="5">
        <v>0</v>
      </c>
      <c r="AA24" s="5">
        <v>15</v>
      </c>
      <c r="AB24" s="2">
        <f t="shared" si="6"/>
        <v>8</v>
      </c>
      <c r="AC24" s="2">
        <f t="shared" si="7"/>
        <v>2</v>
      </c>
      <c r="AD24" s="2">
        <f t="shared" si="8"/>
        <v>6</v>
      </c>
      <c r="AE24" s="5">
        <v>1766</v>
      </c>
      <c r="AF24" s="5">
        <f t="shared" si="9"/>
        <v>1.766</v>
      </c>
      <c r="AG24" s="5">
        <f t="shared" si="10"/>
        <v>4.5300113250283127</v>
      </c>
      <c r="AJ24" s="5">
        <f>AH24*AI24</f>
        <v>0</v>
      </c>
    </row>
    <row r="25" spans="1:36">
      <c r="A25" s="11">
        <v>42079</v>
      </c>
      <c r="B25" s="11" t="s">
        <v>69</v>
      </c>
      <c r="C25" s="5" t="s">
        <v>7</v>
      </c>
      <c r="D25" s="3" t="s">
        <v>167</v>
      </c>
      <c r="E25" s="5">
        <v>12</v>
      </c>
      <c r="F25" s="5" t="s">
        <v>56</v>
      </c>
      <c r="AB25" s="2">
        <f t="shared" si="6"/>
        <v>0</v>
      </c>
      <c r="AC25" s="2">
        <f t="shared" si="7"/>
        <v>0</v>
      </c>
      <c r="AD25" s="2">
        <f t="shared" si="8"/>
        <v>0</v>
      </c>
      <c r="AF25" s="5">
        <f t="shared" si="9"/>
        <v>0</v>
      </c>
      <c r="AG25" s="5" t="e">
        <f t="shared" si="10"/>
        <v>#DIV/0!</v>
      </c>
    </row>
    <row r="26" spans="1:36">
      <c r="A26" s="11">
        <v>42093</v>
      </c>
      <c r="B26" s="11" t="s">
        <v>70</v>
      </c>
      <c r="C26" s="5" t="s">
        <v>7</v>
      </c>
      <c r="D26" s="5" t="s">
        <v>106</v>
      </c>
      <c r="E26" s="5">
        <v>2</v>
      </c>
      <c r="F26" s="5" t="s">
        <v>54</v>
      </c>
      <c r="G26" s="5">
        <v>0</v>
      </c>
      <c r="H26" s="5">
        <v>10</v>
      </c>
      <c r="I26" s="5">
        <v>0</v>
      </c>
      <c r="J26" s="5">
        <v>0</v>
      </c>
      <c r="AA26" s="5">
        <v>15</v>
      </c>
      <c r="AB26" s="2">
        <f t="shared" si="6"/>
        <v>10</v>
      </c>
      <c r="AC26" s="2">
        <f t="shared" si="7"/>
        <v>0</v>
      </c>
      <c r="AD26" s="2">
        <f t="shared" si="8"/>
        <v>10</v>
      </c>
      <c r="AE26" s="5">
        <v>6545</v>
      </c>
      <c r="AF26" s="5">
        <f t="shared" si="9"/>
        <v>6.5449999999999999</v>
      </c>
      <c r="AG26" s="5">
        <f t="shared" si="10"/>
        <v>1.5278838808250572</v>
      </c>
      <c r="AI26" s="5">
        <v>43.98</v>
      </c>
      <c r="AJ26" s="5">
        <f t="shared" ref="AJ26:AJ51" si="11">AH26*AI26</f>
        <v>0</v>
      </c>
    </row>
    <row r="27" spans="1:36">
      <c r="A27" s="11">
        <v>42079</v>
      </c>
      <c r="B27" s="11" t="s">
        <v>70</v>
      </c>
      <c r="C27" s="5" t="s">
        <v>7</v>
      </c>
      <c r="D27" s="3" t="s">
        <v>26</v>
      </c>
      <c r="E27" s="5">
        <v>4</v>
      </c>
      <c r="F27" s="5" t="s">
        <v>54</v>
      </c>
      <c r="G27" s="5">
        <v>1</v>
      </c>
      <c r="H27" s="5">
        <v>29</v>
      </c>
      <c r="I27" s="5">
        <v>0</v>
      </c>
      <c r="J27" s="5">
        <v>2</v>
      </c>
      <c r="K27" s="5">
        <v>0</v>
      </c>
      <c r="L27" s="5">
        <v>0</v>
      </c>
      <c r="AA27" s="2">
        <v>20</v>
      </c>
      <c r="AB27" s="2">
        <f t="shared" si="6"/>
        <v>32</v>
      </c>
      <c r="AC27" s="2">
        <f t="shared" si="7"/>
        <v>1</v>
      </c>
      <c r="AD27" s="2">
        <f t="shared" si="8"/>
        <v>31</v>
      </c>
      <c r="AE27" s="5">
        <v>11470</v>
      </c>
      <c r="AF27" s="5">
        <f t="shared" si="9"/>
        <v>11.47</v>
      </c>
      <c r="AG27" s="5">
        <f t="shared" si="10"/>
        <v>2.7898866608544028</v>
      </c>
      <c r="AI27" s="5">
        <v>43.98</v>
      </c>
      <c r="AJ27" s="5">
        <f t="shared" si="11"/>
        <v>0</v>
      </c>
    </row>
    <row r="28" spans="1:36">
      <c r="A28" s="11">
        <v>42079</v>
      </c>
      <c r="B28" s="11" t="s">
        <v>70</v>
      </c>
      <c r="C28" s="5" t="s">
        <v>7</v>
      </c>
      <c r="D28" s="3" t="s">
        <v>46</v>
      </c>
      <c r="E28" s="5">
        <v>5</v>
      </c>
      <c r="F28" s="5" t="s">
        <v>54</v>
      </c>
      <c r="G28" s="5">
        <v>2</v>
      </c>
      <c r="H28" s="5">
        <v>24</v>
      </c>
      <c r="I28" s="5">
        <v>0</v>
      </c>
      <c r="J28" s="5">
        <v>0</v>
      </c>
      <c r="AA28" s="5">
        <v>15</v>
      </c>
      <c r="AB28" s="2">
        <f t="shared" si="6"/>
        <v>26</v>
      </c>
      <c r="AC28" s="2">
        <f t="shared" si="7"/>
        <v>2</v>
      </c>
      <c r="AD28" s="2">
        <f t="shared" si="8"/>
        <v>24</v>
      </c>
      <c r="AE28" s="5">
        <v>4747</v>
      </c>
      <c r="AF28" s="5">
        <f t="shared" si="9"/>
        <v>4.7469999999999999</v>
      </c>
      <c r="AG28" s="5">
        <f t="shared" si="10"/>
        <v>5.4771434590267543</v>
      </c>
      <c r="AI28" s="5">
        <v>43.98</v>
      </c>
      <c r="AJ28" s="5">
        <f t="shared" si="11"/>
        <v>0</v>
      </c>
    </row>
    <row r="29" spans="1:36">
      <c r="A29" s="11">
        <v>42052</v>
      </c>
      <c r="B29" s="11" t="s">
        <v>70</v>
      </c>
      <c r="C29" s="5" t="s">
        <v>7</v>
      </c>
      <c r="D29" s="5" t="s">
        <v>23</v>
      </c>
      <c r="E29" s="5">
        <v>7</v>
      </c>
      <c r="F29" s="5" t="s">
        <v>54</v>
      </c>
      <c r="G29" s="5">
        <v>5</v>
      </c>
      <c r="H29" s="5">
        <v>9</v>
      </c>
      <c r="I29" s="5">
        <v>0</v>
      </c>
      <c r="J29" s="5">
        <v>2</v>
      </c>
      <c r="K29" s="5">
        <v>0</v>
      </c>
      <c r="L29" s="5">
        <v>0</v>
      </c>
      <c r="AA29" s="5">
        <v>20</v>
      </c>
      <c r="AB29" s="2">
        <f t="shared" si="6"/>
        <v>16</v>
      </c>
      <c r="AC29" s="2">
        <f t="shared" si="7"/>
        <v>5</v>
      </c>
      <c r="AD29" s="2">
        <f t="shared" si="8"/>
        <v>11</v>
      </c>
      <c r="AE29" s="5">
        <v>17998</v>
      </c>
      <c r="AF29" s="5">
        <f t="shared" si="9"/>
        <v>17.998000000000001</v>
      </c>
      <c r="AG29" s="5">
        <f t="shared" si="10"/>
        <v>0.88898766529614393</v>
      </c>
      <c r="AI29" s="5">
        <v>43.98</v>
      </c>
      <c r="AJ29" s="5">
        <f t="shared" si="11"/>
        <v>0</v>
      </c>
    </row>
    <row r="30" spans="1:36">
      <c r="A30" s="11">
        <v>42079</v>
      </c>
      <c r="B30" s="11" t="s">
        <v>70</v>
      </c>
      <c r="C30" s="5" t="s">
        <v>60</v>
      </c>
      <c r="D30" s="5" t="s">
        <v>19</v>
      </c>
      <c r="E30" s="5">
        <v>10</v>
      </c>
      <c r="F30" s="5" t="s">
        <v>54</v>
      </c>
      <c r="G30" s="5">
        <v>0</v>
      </c>
      <c r="H30" s="5">
        <v>8</v>
      </c>
      <c r="I30" s="5">
        <v>0</v>
      </c>
      <c r="J30" s="5">
        <v>0</v>
      </c>
      <c r="AA30" s="2">
        <v>15</v>
      </c>
      <c r="AB30" s="2">
        <f t="shared" si="6"/>
        <v>8</v>
      </c>
      <c r="AC30" s="2">
        <f t="shared" si="7"/>
        <v>0</v>
      </c>
      <c r="AD30" s="2">
        <f t="shared" si="8"/>
        <v>8</v>
      </c>
      <c r="AE30" s="5">
        <v>22222</v>
      </c>
      <c r="AF30" s="5">
        <f t="shared" si="9"/>
        <v>22.222000000000001</v>
      </c>
      <c r="AG30" s="5">
        <f t="shared" si="10"/>
        <v>0.36000360003600035</v>
      </c>
      <c r="AI30" s="5">
        <v>43.98</v>
      </c>
      <c r="AJ30" s="5">
        <f t="shared" si="11"/>
        <v>0</v>
      </c>
    </row>
    <row r="31" spans="1:36">
      <c r="A31" s="11">
        <v>42096</v>
      </c>
      <c r="B31" s="11" t="s">
        <v>70</v>
      </c>
      <c r="C31" s="5" t="s">
        <v>7</v>
      </c>
      <c r="D31" s="5" t="s">
        <v>114</v>
      </c>
      <c r="E31" s="5">
        <v>11</v>
      </c>
      <c r="F31" s="5" t="s">
        <v>54</v>
      </c>
      <c r="G31" s="5">
        <v>1</v>
      </c>
      <c r="H31" s="5">
        <v>6</v>
      </c>
      <c r="I31" s="5">
        <v>0</v>
      </c>
      <c r="J31" s="5">
        <v>0</v>
      </c>
      <c r="AA31" s="5">
        <v>15</v>
      </c>
      <c r="AB31" s="2">
        <f t="shared" si="6"/>
        <v>7</v>
      </c>
      <c r="AC31" s="2">
        <f t="shared" si="7"/>
        <v>1</v>
      </c>
      <c r="AD31" s="2">
        <f t="shared" si="8"/>
        <v>6</v>
      </c>
      <c r="AE31" s="5">
        <v>11491</v>
      </c>
      <c r="AF31" s="5">
        <f t="shared" si="9"/>
        <v>11.491</v>
      </c>
      <c r="AG31" s="5">
        <f t="shared" si="10"/>
        <v>0.60917239578800797</v>
      </c>
      <c r="AJ31" s="5">
        <f t="shared" si="11"/>
        <v>0</v>
      </c>
    </row>
    <row r="32" spans="1:36">
      <c r="A32" s="11">
        <v>42052</v>
      </c>
      <c r="B32" s="11" t="s">
        <v>70</v>
      </c>
      <c r="C32" s="5" t="s">
        <v>7</v>
      </c>
      <c r="D32" s="3" t="s">
        <v>58</v>
      </c>
      <c r="E32" s="5">
        <v>1</v>
      </c>
      <c r="F32" s="5" t="s">
        <v>56</v>
      </c>
      <c r="G32" s="5">
        <v>1</v>
      </c>
      <c r="H32" s="5">
        <v>7</v>
      </c>
      <c r="I32" s="5">
        <v>0</v>
      </c>
      <c r="J32" s="5">
        <v>0</v>
      </c>
      <c r="K32" s="5">
        <v>0</v>
      </c>
      <c r="L32" s="5">
        <v>0</v>
      </c>
      <c r="AA32" s="5">
        <v>20</v>
      </c>
      <c r="AB32" s="2">
        <f t="shared" si="6"/>
        <v>8</v>
      </c>
      <c r="AC32" s="2">
        <f t="shared" si="7"/>
        <v>1</v>
      </c>
      <c r="AD32" s="2">
        <f t="shared" si="8"/>
        <v>7</v>
      </c>
      <c r="AF32" s="5">
        <f t="shared" si="9"/>
        <v>0</v>
      </c>
      <c r="AG32" s="5" t="e">
        <f t="shared" si="10"/>
        <v>#DIV/0!</v>
      </c>
      <c r="AI32" s="5">
        <v>43.98</v>
      </c>
      <c r="AJ32" s="5">
        <f t="shared" si="11"/>
        <v>0</v>
      </c>
    </row>
    <row r="33" spans="1:36">
      <c r="A33" s="11">
        <v>42053</v>
      </c>
      <c r="B33" s="11" t="s">
        <v>70</v>
      </c>
      <c r="C33" s="5" t="s">
        <v>60</v>
      </c>
      <c r="D33" s="3" t="s">
        <v>65</v>
      </c>
      <c r="E33" s="5">
        <v>3</v>
      </c>
      <c r="F33" s="5" t="s">
        <v>56</v>
      </c>
      <c r="G33" s="5">
        <v>0</v>
      </c>
      <c r="H33" s="5">
        <v>12</v>
      </c>
      <c r="I33" s="5">
        <v>0</v>
      </c>
      <c r="J33" s="5">
        <v>2</v>
      </c>
      <c r="K33" s="5">
        <v>0</v>
      </c>
      <c r="L33" s="5">
        <v>0</v>
      </c>
      <c r="AA33" s="5">
        <v>20</v>
      </c>
      <c r="AB33" s="2">
        <f t="shared" si="6"/>
        <v>14</v>
      </c>
      <c r="AC33" s="2">
        <f t="shared" si="7"/>
        <v>0</v>
      </c>
      <c r="AD33" s="2">
        <f t="shared" si="8"/>
        <v>14</v>
      </c>
      <c r="AF33" s="5">
        <f t="shared" si="9"/>
        <v>0</v>
      </c>
      <c r="AG33" s="5" t="e">
        <f t="shared" si="10"/>
        <v>#DIV/0!</v>
      </c>
      <c r="AI33" s="5">
        <v>43.98</v>
      </c>
      <c r="AJ33" s="5">
        <f t="shared" si="11"/>
        <v>0</v>
      </c>
    </row>
    <row r="34" spans="1:36">
      <c r="A34" s="11">
        <v>42096</v>
      </c>
      <c r="B34" s="11" t="s">
        <v>70</v>
      </c>
      <c r="C34" s="5" t="s">
        <v>7</v>
      </c>
      <c r="D34" s="3" t="s">
        <v>115</v>
      </c>
      <c r="E34" s="5">
        <v>6</v>
      </c>
      <c r="F34" s="5" t="s">
        <v>56</v>
      </c>
      <c r="G34" s="5">
        <v>1</v>
      </c>
      <c r="H34" s="5">
        <v>2</v>
      </c>
      <c r="I34" s="5">
        <v>0</v>
      </c>
      <c r="J34" s="5">
        <v>3</v>
      </c>
      <c r="K34" s="5">
        <v>0</v>
      </c>
      <c r="L34" s="5">
        <v>4</v>
      </c>
      <c r="M34" s="5">
        <v>0</v>
      </c>
      <c r="N34" s="5">
        <v>1</v>
      </c>
      <c r="O34" s="5">
        <v>0</v>
      </c>
      <c r="P34" s="5">
        <v>0</v>
      </c>
      <c r="AA34" s="5">
        <v>30</v>
      </c>
      <c r="AB34" s="2">
        <f t="shared" si="6"/>
        <v>11</v>
      </c>
      <c r="AC34" s="2">
        <f t="shared" si="7"/>
        <v>1</v>
      </c>
      <c r="AD34" s="2">
        <f t="shared" si="8"/>
        <v>10</v>
      </c>
      <c r="AE34" s="5">
        <v>17766</v>
      </c>
      <c r="AF34" s="5">
        <f t="shared" si="9"/>
        <v>17.765999999999998</v>
      </c>
      <c r="AG34" s="5">
        <f t="shared" si="10"/>
        <v>0.61916019362827879</v>
      </c>
      <c r="AJ34" s="5">
        <f t="shared" si="11"/>
        <v>0</v>
      </c>
    </row>
    <row r="35" spans="1:36">
      <c r="A35" s="11">
        <v>42052</v>
      </c>
      <c r="B35" s="11" t="s">
        <v>70</v>
      </c>
      <c r="C35" s="5" t="s">
        <v>7</v>
      </c>
      <c r="D35" s="3" t="s">
        <v>59</v>
      </c>
      <c r="E35" s="5">
        <v>8</v>
      </c>
      <c r="F35" s="5" t="s">
        <v>56</v>
      </c>
      <c r="G35" s="5">
        <v>9</v>
      </c>
      <c r="H35" s="5">
        <v>17</v>
      </c>
      <c r="I35" s="5">
        <v>0</v>
      </c>
      <c r="J35" s="5">
        <v>4</v>
      </c>
      <c r="K35" s="5">
        <v>0</v>
      </c>
      <c r="L35" s="5">
        <v>3</v>
      </c>
      <c r="M35" s="5">
        <v>0</v>
      </c>
      <c r="N35" s="5">
        <v>3</v>
      </c>
      <c r="O35" s="5">
        <v>0</v>
      </c>
      <c r="P35" s="5">
        <v>0</v>
      </c>
      <c r="AA35" s="5">
        <v>30</v>
      </c>
      <c r="AB35" s="2">
        <f t="shared" si="6"/>
        <v>36</v>
      </c>
      <c r="AC35" s="2">
        <f t="shared" si="7"/>
        <v>9</v>
      </c>
      <c r="AD35" s="2">
        <f t="shared" si="8"/>
        <v>27</v>
      </c>
      <c r="AF35" s="5">
        <f t="shared" si="9"/>
        <v>0</v>
      </c>
      <c r="AG35" s="5" t="e">
        <f t="shared" si="10"/>
        <v>#DIV/0!</v>
      </c>
      <c r="AI35" s="5">
        <v>43.98</v>
      </c>
      <c r="AJ35" s="5">
        <f t="shared" si="11"/>
        <v>0</v>
      </c>
    </row>
    <row r="36" spans="1:36">
      <c r="A36" s="11">
        <v>42053</v>
      </c>
      <c r="B36" s="11" t="s">
        <v>70</v>
      </c>
      <c r="C36" s="5" t="s">
        <v>60</v>
      </c>
      <c r="D36" s="3" t="s">
        <v>66</v>
      </c>
      <c r="E36" s="5">
        <v>9</v>
      </c>
      <c r="F36" s="5" t="s">
        <v>56</v>
      </c>
      <c r="G36" s="5">
        <v>0</v>
      </c>
      <c r="H36" s="5">
        <v>8</v>
      </c>
      <c r="I36" s="5">
        <v>0</v>
      </c>
      <c r="J36" s="5">
        <v>3</v>
      </c>
      <c r="K36" s="5">
        <v>0</v>
      </c>
      <c r="L36" s="5">
        <v>5</v>
      </c>
      <c r="M36" s="5">
        <v>0</v>
      </c>
      <c r="N36" s="5">
        <v>5</v>
      </c>
      <c r="O36" s="5">
        <v>0</v>
      </c>
      <c r="P36" s="5">
        <v>8</v>
      </c>
      <c r="Q36" s="5">
        <v>1</v>
      </c>
      <c r="R36" s="5">
        <v>6</v>
      </c>
      <c r="S36" s="5">
        <v>0</v>
      </c>
      <c r="T36" s="5">
        <v>0</v>
      </c>
      <c r="AA36" s="5">
        <v>40</v>
      </c>
      <c r="AB36" s="2">
        <f t="shared" si="6"/>
        <v>36</v>
      </c>
      <c r="AC36" s="2">
        <f t="shared" si="7"/>
        <v>1</v>
      </c>
      <c r="AD36" s="2">
        <f t="shared" si="8"/>
        <v>35</v>
      </c>
      <c r="AF36" s="5">
        <f t="shared" si="9"/>
        <v>0</v>
      </c>
      <c r="AG36" s="5" t="e">
        <f t="shared" si="10"/>
        <v>#DIV/0!</v>
      </c>
      <c r="AI36" s="5">
        <v>43.98</v>
      </c>
      <c r="AJ36" s="5">
        <f t="shared" si="11"/>
        <v>0</v>
      </c>
    </row>
    <row r="37" spans="1:36">
      <c r="A37" s="11">
        <v>42087</v>
      </c>
      <c r="B37" s="11" t="s">
        <v>70</v>
      </c>
      <c r="C37" s="5" t="s">
        <v>7</v>
      </c>
      <c r="D37" s="5" t="s">
        <v>85</v>
      </c>
      <c r="E37" s="5">
        <v>12</v>
      </c>
      <c r="F37" s="5" t="s">
        <v>56</v>
      </c>
      <c r="G37" s="5">
        <v>2</v>
      </c>
      <c r="H37" s="5">
        <v>4</v>
      </c>
      <c r="I37" s="5">
        <v>0</v>
      </c>
      <c r="J37" s="5">
        <v>1</v>
      </c>
      <c r="K37" s="5">
        <v>0</v>
      </c>
      <c r="L37" s="5">
        <v>0</v>
      </c>
      <c r="AA37" s="5">
        <v>20</v>
      </c>
      <c r="AB37" s="2">
        <f t="shared" si="6"/>
        <v>7</v>
      </c>
      <c r="AC37" s="2">
        <f t="shared" si="7"/>
        <v>2</v>
      </c>
      <c r="AD37" s="2">
        <f t="shared" si="8"/>
        <v>5</v>
      </c>
      <c r="AE37" s="5">
        <v>5308</v>
      </c>
      <c r="AF37" s="5">
        <f t="shared" si="9"/>
        <v>5.3079999999999998</v>
      </c>
      <c r="AG37" s="5">
        <f t="shared" si="10"/>
        <v>1.3187641296156745</v>
      </c>
      <c r="AI37" s="5">
        <v>43.98</v>
      </c>
      <c r="AJ37" s="5">
        <f t="shared" si="11"/>
        <v>0</v>
      </c>
    </row>
    <row r="38" spans="1:36">
      <c r="A38" s="11">
        <v>42096</v>
      </c>
      <c r="B38" s="11" t="s">
        <v>70</v>
      </c>
      <c r="C38" s="5" t="s">
        <v>7</v>
      </c>
      <c r="D38" s="5" t="s">
        <v>175</v>
      </c>
      <c r="E38" s="5">
        <v>14</v>
      </c>
      <c r="F38" s="5" t="s">
        <v>56</v>
      </c>
      <c r="G38" s="5">
        <v>0</v>
      </c>
      <c r="H38" s="5">
        <v>4</v>
      </c>
      <c r="I38" s="5">
        <v>0</v>
      </c>
      <c r="J38" s="5">
        <v>3</v>
      </c>
      <c r="K38" s="5">
        <v>0</v>
      </c>
      <c r="L38" s="5">
        <v>0</v>
      </c>
      <c r="AA38" s="5">
        <v>20</v>
      </c>
      <c r="AB38" s="2">
        <f t="shared" si="6"/>
        <v>7</v>
      </c>
      <c r="AC38" s="2">
        <f t="shared" si="7"/>
        <v>0</v>
      </c>
      <c r="AD38" s="2">
        <f t="shared" si="8"/>
        <v>7</v>
      </c>
      <c r="AE38" s="5">
        <v>9761</v>
      </c>
      <c r="AF38" s="5">
        <f t="shared" si="9"/>
        <v>9.7609999999999992</v>
      </c>
      <c r="AG38" s="5">
        <f t="shared" si="10"/>
        <v>0.71713963733224062</v>
      </c>
      <c r="AJ38" s="5">
        <f t="shared" si="11"/>
        <v>0</v>
      </c>
    </row>
    <row r="39" spans="1:36">
      <c r="A39" s="11">
        <v>42093</v>
      </c>
      <c r="B39" s="11" t="s">
        <v>71</v>
      </c>
      <c r="C39" s="5" t="s">
        <v>7</v>
      </c>
      <c r="D39" s="5" t="s">
        <v>108</v>
      </c>
      <c r="E39" s="5">
        <v>1</v>
      </c>
      <c r="F39" s="5" t="s">
        <v>54</v>
      </c>
      <c r="G39" s="5">
        <v>3</v>
      </c>
      <c r="H39" s="5">
        <v>7</v>
      </c>
      <c r="I39" s="5">
        <v>2</v>
      </c>
      <c r="J39" s="5">
        <v>4</v>
      </c>
      <c r="K39" s="5">
        <v>0</v>
      </c>
      <c r="L39" s="5">
        <v>5</v>
      </c>
      <c r="M39" s="5">
        <v>0</v>
      </c>
      <c r="N39" s="5">
        <v>3</v>
      </c>
      <c r="O39" s="5">
        <v>0</v>
      </c>
      <c r="P39" s="5">
        <v>5</v>
      </c>
      <c r="Q39" s="5">
        <v>0</v>
      </c>
      <c r="R39" s="5">
        <v>1</v>
      </c>
      <c r="S39" s="5">
        <v>0</v>
      </c>
      <c r="T39" s="5">
        <v>0</v>
      </c>
      <c r="AA39" s="5">
        <v>40</v>
      </c>
      <c r="AB39" s="2">
        <f t="shared" si="6"/>
        <v>30</v>
      </c>
      <c r="AC39" s="2">
        <f t="shared" si="7"/>
        <v>5</v>
      </c>
      <c r="AD39" s="2">
        <f t="shared" si="8"/>
        <v>25</v>
      </c>
      <c r="AE39" s="5">
        <v>23456</v>
      </c>
      <c r="AF39" s="5">
        <f t="shared" si="9"/>
        <v>23.456</v>
      </c>
      <c r="AG39" s="5">
        <f t="shared" si="10"/>
        <v>1.2789904502046385</v>
      </c>
      <c r="AI39" s="5">
        <v>43.43</v>
      </c>
      <c r="AJ39" s="5">
        <f t="shared" si="11"/>
        <v>0</v>
      </c>
    </row>
    <row r="40" spans="1:36">
      <c r="A40" s="11">
        <v>42097</v>
      </c>
      <c r="B40" s="11" t="s">
        <v>71</v>
      </c>
      <c r="C40" s="5" t="s">
        <v>7</v>
      </c>
      <c r="D40" s="5" t="s">
        <v>118</v>
      </c>
      <c r="E40" s="5">
        <v>4</v>
      </c>
      <c r="F40" s="5" t="s">
        <v>54</v>
      </c>
      <c r="G40" s="5">
        <v>3</v>
      </c>
      <c r="H40" s="5">
        <v>8</v>
      </c>
      <c r="I40" s="5">
        <v>1</v>
      </c>
      <c r="J40" s="5">
        <v>6</v>
      </c>
      <c r="K40" s="5">
        <v>0</v>
      </c>
      <c r="L40" s="5">
        <v>6</v>
      </c>
      <c r="M40" s="5">
        <v>0</v>
      </c>
      <c r="N40" s="5">
        <v>1</v>
      </c>
      <c r="O40" s="5">
        <v>0</v>
      </c>
      <c r="P40" s="5">
        <v>0</v>
      </c>
      <c r="AA40" s="5">
        <v>30</v>
      </c>
      <c r="AB40" s="2">
        <f t="shared" si="6"/>
        <v>25</v>
      </c>
      <c r="AC40" s="2">
        <f t="shared" si="7"/>
        <v>4</v>
      </c>
      <c r="AD40" s="2">
        <f t="shared" si="8"/>
        <v>21</v>
      </c>
      <c r="AE40" s="5">
        <v>17533</v>
      </c>
      <c r="AF40" s="5">
        <f t="shared" si="9"/>
        <v>17.533000000000001</v>
      </c>
      <c r="AG40" s="5">
        <f t="shared" si="10"/>
        <v>1.425882621342611</v>
      </c>
      <c r="AJ40" s="5">
        <f t="shared" si="11"/>
        <v>0</v>
      </c>
    </row>
    <row r="41" spans="1:36">
      <c r="A41" s="11">
        <v>42096</v>
      </c>
      <c r="B41" s="11" t="s">
        <v>71</v>
      </c>
      <c r="C41" s="5" t="s">
        <v>7</v>
      </c>
      <c r="D41" s="5" t="s">
        <v>111</v>
      </c>
      <c r="E41" s="5">
        <v>6</v>
      </c>
      <c r="F41" s="5" t="s">
        <v>54</v>
      </c>
      <c r="G41" s="5">
        <v>2</v>
      </c>
      <c r="H41" s="5">
        <v>9</v>
      </c>
      <c r="I41" s="5">
        <v>0</v>
      </c>
      <c r="J41" s="5">
        <v>7</v>
      </c>
      <c r="K41" s="5">
        <v>0</v>
      </c>
      <c r="L41" s="5">
        <v>6</v>
      </c>
      <c r="M41" s="5">
        <v>0</v>
      </c>
      <c r="N41" s="5">
        <v>5</v>
      </c>
      <c r="O41" s="5">
        <v>1</v>
      </c>
      <c r="P41" s="5">
        <v>3</v>
      </c>
      <c r="Q41" s="5">
        <v>1</v>
      </c>
      <c r="R41" s="5">
        <v>3</v>
      </c>
      <c r="S41" s="5">
        <v>1</v>
      </c>
      <c r="T41" s="5">
        <v>3</v>
      </c>
      <c r="U41" s="5">
        <v>1</v>
      </c>
      <c r="V41" s="5">
        <v>0</v>
      </c>
      <c r="W41" s="5">
        <v>1</v>
      </c>
      <c r="X41" s="5">
        <v>2</v>
      </c>
      <c r="Y41" s="5">
        <v>0</v>
      </c>
      <c r="Z41" s="5">
        <v>0</v>
      </c>
      <c r="AA41" s="5">
        <v>55</v>
      </c>
      <c r="AB41" s="2">
        <f t="shared" si="6"/>
        <v>45</v>
      </c>
      <c r="AC41" s="2">
        <f t="shared" si="7"/>
        <v>7</v>
      </c>
      <c r="AD41" s="2">
        <f t="shared" si="8"/>
        <v>38</v>
      </c>
      <c r="AE41" s="5">
        <v>27674</v>
      </c>
      <c r="AF41" s="5">
        <f t="shared" si="9"/>
        <v>27.673999999999999</v>
      </c>
      <c r="AG41" s="5">
        <f t="shared" si="10"/>
        <v>1.6260750162607502</v>
      </c>
      <c r="AJ41" s="5">
        <f t="shared" si="11"/>
        <v>0</v>
      </c>
    </row>
    <row r="42" spans="1:36">
      <c r="A42" s="11">
        <v>42079</v>
      </c>
      <c r="B42" s="11" t="s">
        <v>71</v>
      </c>
      <c r="C42" s="5" t="s">
        <v>7</v>
      </c>
      <c r="D42" s="3" t="s">
        <v>18</v>
      </c>
      <c r="E42" s="5">
        <v>7</v>
      </c>
      <c r="F42" s="5" t="s">
        <v>54</v>
      </c>
      <c r="G42" s="5">
        <v>3</v>
      </c>
      <c r="H42" s="5">
        <v>11</v>
      </c>
      <c r="I42" s="5">
        <v>2</v>
      </c>
      <c r="J42" s="5">
        <v>2</v>
      </c>
      <c r="K42" s="5">
        <v>2</v>
      </c>
      <c r="L42" s="5">
        <v>2</v>
      </c>
      <c r="M42" s="5">
        <v>0</v>
      </c>
      <c r="N42" s="5">
        <v>2</v>
      </c>
      <c r="O42" s="5">
        <v>0</v>
      </c>
      <c r="P42" s="5">
        <v>4</v>
      </c>
      <c r="Q42" s="5">
        <v>0</v>
      </c>
      <c r="R42" s="5">
        <v>4</v>
      </c>
      <c r="S42" s="5">
        <v>1</v>
      </c>
      <c r="T42" s="5">
        <v>3</v>
      </c>
      <c r="U42" s="5">
        <v>0</v>
      </c>
      <c r="V42" s="5">
        <v>0</v>
      </c>
      <c r="AA42" s="2">
        <v>45</v>
      </c>
      <c r="AB42" s="2">
        <f t="shared" si="6"/>
        <v>36</v>
      </c>
      <c r="AC42" s="2">
        <f t="shared" si="7"/>
        <v>8</v>
      </c>
      <c r="AD42" s="2">
        <f t="shared" si="8"/>
        <v>28</v>
      </c>
      <c r="AE42" s="5">
        <v>10366</v>
      </c>
      <c r="AF42" s="5">
        <f t="shared" si="9"/>
        <v>10.366</v>
      </c>
      <c r="AG42" s="5">
        <f t="shared" si="10"/>
        <v>3.4728921474049779</v>
      </c>
      <c r="AI42" s="5">
        <v>43.43</v>
      </c>
      <c r="AJ42" s="5">
        <f t="shared" si="11"/>
        <v>0</v>
      </c>
    </row>
    <row r="43" spans="1:36">
      <c r="A43" s="11">
        <v>42100</v>
      </c>
      <c r="B43" s="11" t="s">
        <v>71</v>
      </c>
      <c r="C43" s="5" t="s">
        <v>7</v>
      </c>
      <c r="D43" s="5" t="s">
        <v>124</v>
      </c>
      <c r="E43" s="5">
        <v>9</v>
      </c>
      <c r="F43" s="5" t="s">
        <v>54</v>
      </c>
      <c r="G43" s="5">
        <v>1</v>
      </c>
      <c r="H43" s="5">
        <v>8</v>
      </c>
      <c r="I43" s="5">
        <v>1</v>
      </c>
      <c r="J43" s="5">
        <v>5</v>
      </c>
      <c r="K43" s="5">
        <v>2</v>
      </c>
      <c r="L43" s="5">
        <v>5</v>
      </c>
      <c r="M43" s="5">
        <v>0</v>
      </c>
      <c r="N43" s="5">
        <v>1</v>
      </c>
      <c r="O43" s="5">
        <v>0</v>
      </c>
      <c r="P43" s="5">
        <v>0</v>
      </c>
      <c r="AA43" s="5">
        <v>30</v>
      </c>
      <c r="AB43" s="2">
        <f t="shared" si="6"/>
        <v>23</v>
      </c>
      <c r="AC43" s="2">
        <f t="shared" si="7"/>
        <v>4</v>
      </c>
      <c r="AD43" s="2">
        <f t="shared" si="8"/>
        <v>19</v>
      </c>
      <c r="AE43" s="5">
        <v>25013</v>
      </c>
      <c r="AF43" s="5">
        <f t="shared" si="9"/>
        <v>25.013000000000002</v>
      </c>
      <c r="AG43" s="5">
        <f t="shared" si="10"/>
        <v>0.91952184863870778</v>
      </c>
      <c r="AJ43" s="5">
        <f t="shared" si="11"/>
        <v>0</v>
      </c>
    </row>
    <row r="44" spans="1:36">
      <c r="A44" s="11">
        <v>42096</v>
      </c>
      <c r="B44" s="11" t="s">
        <v>71</v>
      </c>
      <c r="C44" s="5" t="s">
        <v>7</v>
      </c>
      <c r="D44" s="5" t="s">
        <v>113</v>
      </c>
      <c r="E44" s="5">
        <v>2</v>
      </c>
      <c r="F44" s="5" t="s">
        <v>56</v>
      </c>
      <c r="G44" s="5">
        <v>4</v>
      </c>
      <c r="H44" s="5">
        <v>12</v>
      </c>
      <c r="I44" s="5">
        <v>0</v>
      </c>
      <c r="J44" s="5">
        <v>8</v>
      </c>
      <c r="K44" s="5">
        <v>2</v>
      </c>
      <c r="L44" s="5">
        <v>5</v>
      </c>
      <c r="M44" s="5">
        <v>0</v>
      </c>
      <c r="N44" s="5">
        <v>6</v>
      </c>
      <c r="O44" s="5">
        <v>0</v>
      </c>
      <c r="P44" s="5">
        <v>2</v>
      </c>
      <c r="Q44" s="5">
        <v>0</v>
      </c>
      <c r="R44" s="5">
        <v>3</v>
      </c>
      <c r="S44" s="5">
        <v>0</v>
      </c>
      <c r="T44" s="5">
        <v>1</v>
      </c>
      <c r="U44" s="5">
        <v>0</v>
      </c>
      <c r="V44" s="5">
        <v>0</v>
      </c>
      <c r="AA44" s="5">
        <v>45</v>
      </c>
      <c r="AB44" s="2">
        <f t="shared" si="6"/>
        <v>43</v>
      </c>
      <c r="AC44" s="2">
        <f t="shared" si="7"/>
        <v>6</v>
      </c>
      <c r="AD44" s="2">
        <f t="shared" si="8"/>
        <v>37</v>
      </c>
      <c r="AE44" s="5">
        <v>22282</v>
      </c>
      <c r="AF44" s="5">
        <f t="shared" si="9"/>
        <v>22.282</v>
      </c>
      <c r="AG44" s="5">
        <f t="shared" si="10"/>
        <v>1.9298088142895611</v>
      </c>
      <c r="AJ44" s="5">
        <f t="shared" si="11"/>
        <v>0</v>
      </c>
    </row>
    <row r="45" spans="1:36">
      <c r="A45" s="11">
        <v>42097</v>
      </c>
      <c r="B45" s="11" t="s">
        <v>71</v>
      </c>
      <c r="C45" s="5" t="s">
        <v>7</v>
      </c>
      <c r="D45" s="5" t="s">
        <v>120</v>
      </c>
      <c r="E45" s="5">
        <v>3</v>
      </c>
      <c r="F45" s="5" t="s">
        <v>56</v>
      </c>
      <c r="G45" s="5">
        <v>1</v>
      </c>
      <c r="H45" s="5">
        <v>5</v>
      </c>
      <c r="I45" s="5">
        <v>0</v>
      </c>
      <c r="J45" s="5">
        <v>6</v>
      </c>
      <c r="K45" s="5">
        <v>1</v>
      </c>
      <c r="L45" s="5">
        <v>4</v>
      </c>
      <c r="M45" s="5">
        <v>0</v>
      </c>
      <c r="N45" s="5">
        <v>0</v>
      </c>
      <c r="AA45" s="5">
        <v>25</v>
      </c>
      <c r="AB45" s="2">
        <f t="shared" si="6"/>
        <v>17</v>
      </c>
      <c r="AC45" s="2">
        <f t="shared" si="7"/>
        <v>2</v>
      </c>
      <c r="AD45" s="2">
        <f t="shared" si="8"/>
        <v>15</v>
      </c>
      <c r="AE45" s="5">
        <v>20992</v>
      </c>
      <c r="AF45" s="5">
        <f t="shared" si="9"/>
        <v>20.992000000000001</v>
      </c>
      <c r="AG45" s="5">
        <f t="shared" si="10"/>
        <v>0.80983231707317072</v>
      </c>
      <c r="AJ45" s="5">
        <f t="shared" si="11"/>
        <v>0</v>
      </c>
    </row>
    <row r="46" spans="1:36">
      <c r="A46" s="11">
        <v>42079</v>
      </c>
      <c r="B46" s="11" t="s">
        <v>71</v>
      </c>
      <c r="C46" s="5" t="s">
        <v>7</v>
      </c>
      <c r="D46" s="5" t="s">
        <v>12</v>
      </c>
      <c r="E46" s="5">
        <v>5</v>
      </c>
      <c r="F46" s="5" t="s">
        <v>56</v>
      </c>
      <c r="G46" s="5">
        <v>2</v>
      </c>
      <c r="H46" s="5">
        <v>14</v>
      </c>
      <c r="I46" s="5">
        <v>0</v>
      </c>
      <c r="J46" s="5">
        <v>4</v>
      </c>
      <c r="K46" s="5">
        <v>0</v>
      </c>
      <c r="L46" s="5">
        <v>2</v>
      </c>
      <c r="M46" s="5">
        <v>0</v>
      </c>
      <c r="N46" s="5">
        <v>0</v>
      </c>
      <c r="AA46" s="5">
        <v>30</v>
      </c>
      <c r="AB46" s="2">
        <f t="shared" si="6"/>
        <v>22</v>
      </c>
      <c r="AC46" s="2">
        <f t="shared" si="7"/>
        <v>2</v>
      </c>
      <c r="AD46" s="2">
        <f t="shared" si="8"/>
        <v>20</v>
      </c>
      <c r="AE46" s="5">
        <v>10943</v>
      </c>
      <c r="AF46" s="5">
        <f t="shared" si="9"/>
        <v>10.943</v>
      </c>
      <c r="AG46" s="5">
        <f t="shared" si="10"/>
        <v>2.0104176185689484</v>
      </c>
      <c r="AI46" s="5">
        <v>43.43</v>
      </c>
      <c r="AJ46" s="5">
        <f t="shared" si="11"/>
        <v>0</v>
      </c>
    </row>
    <row r="47" spans="1:36">
      <c r="A47" s="11">
        <v>42100</v>
      </c>
      <c r="B47" s="11" t="s">
        <v>71</v>
      </c>
      <c r="C47" s="5" t="s">
        <v>7</v>
      </c>
      <c r="D47" s="5" t="s">
        <v>126</v>
      </c>
      <c r="E47" s="5">
        <v>8</v>
      </c>
      <c r="F47" s="5" t="s">
        <v>56</v>
      </c>
      <c r="G47" s="5">
        <v>4</v>
      </c>
      <c r="H47" s="5">
        <v>7</v>
      </c>
      <c r="I47" s="5">
        <v>1</v>
      </c>
      <c r="J47" s="5">
        <v>3</v>
      </c>
      <c r="K47" s="5">
        <v>2</v>
      </c>
      <c r="L47" s="5">
        <v>1</v>
      </c>
      <c r="M47" s="5">
        <v>0</v>
      </c>
      <c r="N47" s="5">
        <v>0</v>
      </c>
      <c r="AA47" s="5">
        <v>25</v>
      </c>
      <c r="AB47" s="2">
        <f t="shared" si="6"/>
        <v>18</v>
      </c>
      <c r="AC47" s="2">
        <f t="shared" si="7"/>
        <v>7</v>
      </c>
      <c r="AD47" s="2">
        <f t="shared" si="8"/>
        <v>11</v>
      </c>
      <c r="AE47" s="5">
        <v>14982</v>
      </c>
      <c r="AF47" s="5">
        <f t="shared" si="9"/>
        <v>14.981999999999999</v>
      </c>
      <c r="AG47" s="5">
        <f t="shared" si="10"/>
        <v>1.2014417300760913</v>
      </c>
      <c r="AJ47" s="5">
        <f t="shared" si="11"/>
        <v>0</v>
      </c>
    </row>
    <row r="48" spans="1:36">
      <c r="A48" s="11">
        <v>42079</v>
      </c>
      <c r="B48" s="11" t="s">
        <v>71</v>
      </c>
      <c r="C48" s="5" t="s">
        <v>7</v>
      </c>
      <c r="D48" s="5" t="s">
        <v>11</v>
      </c>
      <c r="E48" s="5">
        <v>10</v>
      </c>
      <c r="F48" s="5" t="s">
        <v>56</v>
      </c>
      <c r="G48" s="5">
        <v>0</v>
      </c>
      <c r="H48" s="5">
        <v>10</v>
      </c>
      <c r="I48" s="5">
        <v>0</v>
      </c>
      <c r="J48" s="5">
        <v>6</v>
      </c>
      <c r="K48" s="5">
        <v>1</v>
      </c>
      <c r="L48" s="5">
        <v>2</v>
      </c>
      <c r="M48" s="5">
        <v>1</v>
      </c>
      <c r="N48" s="5">
        <v>4</v>
      </c>
      <c r="O48" s="5">
        <v>0</v>
      </c>
      <c r="P48" s="5">
        <v>2</v>
      </c>
      <c r="Q48" s="5">
        <v>0</v>
      </c>
      <c r="R48" s="5">
        <v>7</v>
      </c>
      <c r="S48" s="5">
        <v>0</v>
      </c>
      <c r="T48" s="5">
        <v>3</v>
      </c>
      <c r="U48" s="5">
        <v>0</v>
      </c>
      <c r="V48" s="5">
        <v>0</v>
      </c>
      <c r="AA48" s="2">
        <v>45</v>
      </c>
      <c r="AB48" s="2">
        <f t="shared" si="6"/>
        <v>36</v>
      </c>
      <c r="AC48" s="2">
        <f t="shared" si="7"/>
        <v>2</v>
      </c>
      <c r="AD48" s="2">
        <f t="shared" si="8"/>
        <v>34</v>
      </c>
      <c r="AE48" s="5">
        <v>4186</v>
      </c>
      <c r="AF48" s="5">
        <f t="shared" si="9"/>
        <v>4.1859999999999999</v>
      </c>
      <c r="AG48" s="5">
        <f t="shared" si="10"/>
        <v>8.6000955566172959</v>
      </c>
      <c r="AI48" s="5">
        <v>43.43</v>
      </c>
      <c r="AJ48" s="5">
        <f t="shared" si="11"/>
        <v>0</v>
      </c>
    </row>
    <row r="49" spans="1:36">
      <c r="A49" s="11">
        <v>42087</v>
      </c>
      <c r="B49" s="11" t="s">
        <v>71</v>
      </c>
      <c r="C49" s="5" t="s">
        <v>7</v>
      </c>
      <c r="D49" s="5" t="s">
        <v>80</v>
      </c>
      <c r="E49" s="5">
        <v>11</v>
      </c>
      <c r="F49" s="5" t="s">
        <v>56</v>
      </c>
      <c r="G49" s="5">
        <v>2</v>
      </c>
      <c r="H49" s="5">
        <v>16</v>
      </c>
      <c r="I49" s="5">
        <v>0</v>
      </c>
      <c r="J49" s="5">
        <v>2</v>
      </c>
      <c r="K49" s="5">
        <v>0</v>
      </c>
      <c r="L49" s="5">
        <v>3</v>
      </c>
      <c r="M49" s="5">
        <v>0</v>
      </c>
      <c r="N49" s="5">
        <v>3</v>
      </c>
      <c r="O49" s="5">
        <v>0</v>
      </c>
      <c r="P49" s="5">
        <v>0</v>
      </c>
      <c r="AA49" s="5">
        <v>30</v>
      </c>
      <c r="AB49" s="2">
        <f t="shared" si="6"/>
        <v>26</v>
      </c>
      <c r="AC49" s="2">
        <f t="shared" si="7"/>
        <v>2</v>
      </c>
      <c r="AD49" s="2">
        <f t="shared" si="8"/>
        <v>24</v>
      </c>
      <c r="AE49" s="5">
        <v>18280</v>
      </c>
      <c r="AF49" s="5">
        <f t="shared" si="9"/>
        <v>18.28</v>
      </c>
      <c r="AG49" s="5">
        <f t="shared" si="10"/>
        <v>1.4223194748358861</v>
      </c>
      <c r="AI49" s="5">
        <v>43.43</v>
      </c>
      <c r="AJ49" s="5">
        <f t="shared" si="11"/>
        <v>0</v>
      </c>
    </row>
    <row r="50" spans="1:36">
      <c r="A50" s="11">
        <v>42101</v>
      </c>
      <c r="B50" s="11" t="s">
        <v>71</v>
      </c>
      <c r="C50" s="5" t="s">
        <v>7</v>
      </c>
      <c r="D50" s="5" t="s">
        <v>132</v>
      </c>
      <c r="E50" s="5">
        <v>12</v>
      </c>
      <c r="F50" s="5" t="s">
        <v>56</v>
      </c>
      <c r="G50" s="5">
        <v>3</v>
      </c>
      <c r="H50" s="5">
        <v>18</v>
      </c>
      <c r="I50" s="5">
        <v>1</v>
      </c>
      <c r="J50" s="5">
        <v>0</v>
      </c>
      <c r="K50" s="5">
        <v>0</v>
      </c>
      <c r="L50" s="5">
        <v>1</v>
      </c>
      <c r="M50" s="5">
        <v>0</v>
      </c>
      <c r="N50" s="5">
        <v>0</v>
      </c>
      <c r="AA50" s="5">
        <v>25</v>
      </c>
      <c r="AB50" s="2">
        <f t="shared" si="6"/>
        <v>23</v>
      </c>
      <c r="AC50" s="2">
        <f t="shared" si="7"/>
        <v>4</v>
      </c>
      <c r="AD50" s="2">
        <f t="shared" si="8"/>
        <v>19</v>
      </c>
      <c r="AE50" s="5">
        <v>10856</v>
      </c>
      <c r="AF50" s="5">
        <f t="shared" si="9"/>
        <v>10.856</v>
      </c>
      <c r="AG50" s="5">
        <f t="shared" si="10"/>
        <v>2.1186440677966103</v>
      </c>
      <c r="AJ50" s="5">
        <f t="shared" si="11"/>
        <v>0</v>
      </c>
    </row>
    <row r="51" spans="1:36">
      <c r="A51" s="11">
        <v>42079</v>
      </c>
      <c r="B51" s="11" t="s">
        <v>71</v>
      </c>
      <c r="C51" s="5" t="s">
        <v>7</v>
      </c>
      <c r="D51" s="5" t="s">
        <v>9</v>
      </c>
      <c r="E51" s="5">
        <v>13</v>
      </c>
      <c r="F51" s="5" t="s">
        <v>56</v>
      </c>
      <c r="G51" s="5">
        <v>1</v>
      </c>
      <c r="H51" s="5">
        <v>9</v>
      </c>
      <c r="I51" s="5">
        <v>0</v>
      </c>
      <c r="J51" s="5">
        <v>1</v>
      </c>
      <c r="K51" s="5">
        <v>0</v>
      </c>
      <c r="L51" s="5">
        <v>2</v>
      </c>
      <c r="M51" s="5">
        <v>0</v>
      </c>
      <c r="N51" s="5">
        <v>0</v>
      </c>
      <c r="O51" s="5">
        <v>3</v>
      </c>
      <c r="P51" s="5">
        <v>0</v>
      </c>
      <c r="Q51" s="5">
        <v>0</v>
      </c>
      <c r="AA51" s="2">
        <v>35</v>
      </c>
      <c r="AB51" s="2">
        <f t="shared" si="6"/>
        <v>16</v>
      </c>
      <c r="AC51" s="2">
        <f t="shared" si="7"/>
        <v>4</v>
      </c>
      <c r="AD51" s="2">
        <f t="shared" si="8"/>
        <v>12</v>
      </c>
      <c r="AE51" s="5">
        <v>5252</v>
      </c>
      <c r="AF51" s="5">
        <f t="shared" si="9"/>
        <v>5.2519999999999998</v>
      </c>
      <c r="AG51" s="5">
        <f t="shared" si="10"/>
        <v>3.0464584920030466</v>
      </c>
      <c r="AI51" s="5">
        <v>43.43</v>
      </c>
      <c r="AJ51" s="5">
        <f t="shared" si="11"/>
        <v>0</v>
      </c>
    </row>
    <row r="52" spans="1:36">
      <c r="A52" s="11"/>
      <c r="B52" s="11" t="s">
        <v>33</v>
      </c>
      <c r="C52" s="5" t="s">
        <v>7</v>
      </c>
      <c r="D52" s="5" t="s">
        <v>172</v>
      </c>
      <c r="E52" s="5">
        <v>2</v>
      </c>
      <c r="F52" s="5" t="s">
        <v>54</v>
      </c>
      <c r="AB52" s="2"/>
      <c r="AC52" s="2"/>
      <c r="AD52" s="2"/>
    </row>
    <row r="53" spans="1:36">
      <c r="A53" s="11">
        <v>42101</v>
      </c>
      <c r="B53" s="11" t="s">
        <v>33</v>
      </c>
      <c r="C53" s="5" t="s">
        <v>7</v>
      </c>
      <c r="D53" s="5" t="s">
        <v>136</v>
      </c>
      <c r="E53" s="5">
        <v>4</v>
      </c>
      <c r="F53" s="5" t="s">
        <v>54</v>
      </c>
      <c r="G53" s="5">
        <v>4</v>
      </c>
      <c r="H53" s="5">
        <v>8</v>
      </c>
      <c r="I53" s="5">
        <v>0</v>
      </c>
      <c r="J53" s="5">
        <v>2</v>
      </c>
      <c r="K53" s="5">
        <v>1</v>
      </c>
      <c r="L53" s="5">
        <v>1</v>
      </c>
      <c r="M53" s="5">
        <v>1</v>
      </c>
      <c r="N53" s="5">
        <v>2</v>
      </c>
      <c r="O53" s="5">
        <v>0</v>
      </c>
      <c r="P53" s="5">
        <v>0</v>
      </c>
      <c r="AA53" s="5">
        <v>30</v>
      </c>
      <c r="AB53" s="2">
        <f>SUM(G53:Z53)</f>
        <v>19</v>
      </c>
      <c r="AC53" s="2">
        <f>SUM(G53+I53+K53+M53+O53+Q53+S53+U53+W53+Y53)</f>
        <v>6</v>
      </c>
      <c r="AD53" s="2">
        <f>SUM(H53+J53+L53+N53+P53+R53+T53+V53+X53+Z53)</f>
        <v>13</v>
      </c>
      <c r="AE53" s="5">
        <v>23779</v>
      </c>
      <c r="AF53" s="5">
        <f>AE53/1000</f>
        <v>23.779</v>
      </c>
      <c r="AG53" s="5">
        <f>AB53/AF53</f>
        <v>0.79902434921569454</v>
      </c>
      <c r="AJ53" s="5">
        <f>AH53*AI53</f>
        <v>0</v>
      </c>
    </row>
    <row r="54" spans="1:36">
      <c r="A54" s="11"/>
      <c r="B54" s="11" t="s">
        <v>33</v>
      </c>
      <c r="C54" s="5" t="s">
        <v>7</v>
      </c>
      <c r="D54" s="5" t="s">
        <v>171</v>
      </c>
      <c r="E54" s="5">
        <v>6</v>
      </c>
      <c r="F54" s="5" t="s">
        <v>54</v>
      </c>
      <c r="AB54" s="2"/>
      <c r="AC54" s="2"/>
      <c r="AD54" s="2"/>
    </row>
    <row r="55" spans="1:36">
      <c r="A55" s="11">
        <v>42096</v>
      </c>
      <c r="B55" s="11" t="s">
        <v>33</v>
      </c>
      <c r="C55" s="5" t="s">
        <v>7</v>
      </c>
      <c r="D55" s="5" t="s">
        <v>117</v>
      </c>
      <c r="E55" s="5">
        <v>8</v>
      </c>
      <c r="F55" s="5" t="s">
        <v>54</v>
      </c>
      <c r="G55" s="5">
        <v>2</v>
      </c>
      <c r="H55" s="5">
        <v>13</v>
      </c>
      <c r="I55" s="5">
        <v>0</v>
      </c>
      <c r="J55" s="5">
        <v>3</v>
      </c>
      <c r="K55" s="5">
        <v>0</v>
      </c>
      <c r="L55" s="5">
        <v>0</v>
      </c>
      <c r="AA55" s="5">
        <v>20</v>
      </c>
      <c r="AB55" s="2">
        <f t="shared" ref="AB55:AB82" si="12">SUM(G55:Z55)</f>
        <v>18</v>
      </c>
      <c r="AC55" s="2">
        <f t="shared" ref="AC55:AC82" si="13">SUM(G55+I55+K55+M55+O55+Q55+S55+U55+W55+Y55)</f>
        <v>2</v>
      </c>
      <c r="AD55" s="2">
        <f t="shared" ref="AD55:AD82" si="14">SUM(H55+J55+L55+N55+P55+R55+T55+V55+X55+Z55)</f>
        <v>16</v>
      </c>
      <c r="AE55" s="5">
        <v>9854</v>
      </c>
      <c r="AF55" s="5">
        <f t="shared" ref="AF55:AF82" si="15">AE55/1000</f>
        <v>9.8539999999999992</v>
      </c>
      <c r="AG55" s="5">
        <f t="shared" ref="AG55:AG82" si="16">AB55/AF55</f>
        <v>1.8266693728435155</v>
      </c>
      <c r="AJ55" s="5">
        <f t="shared" ref="AJ55:AJ82" si="17">AH55*AI55</f>
        <v>0</v>
      </c>
    </row>
    <row r="56" spans="1:36">
      <c r="A56" s="11">
        <v>42079</v>
      </c>
      <c r="B56" s="11" t="s">
        <v>33</v>
      </c>
      <c r="C56" s="5" t="s">
        <v>7</v>
      </c>
      <c r="D56" s="5" t="s">
        <v>13</v>
      </c>
      <c r="E56" s="5">
        <v>10</v>
      </c>
      <c r="F56" s="5" t="s">
        <v>54</v>
      </c>
      <c r="G56" s="5">
        <v>0</v>
      </c>
      <c r="H56" s="5">
        <v>11</v>
      </c>
      <c r="I56" s="5">
        <v>0</v>
      </c>
      <c r="J56" s="5">
        <v>3</v>
      </c>
      <c r="K56" s="5">
        <v>0</v>
      </c>
      <c r="L56" s="5">
        <v>3</v>
      </c>
      <c r="M56" s="5">
        <v>0</v>
      </c>
      <c r="N56" s="5">
        <v>0</v>
      </c>
      <c r="AA56" s="5">
        <v>25</v>
      </c>
      <c r="AB56" s="2">
        <f t="shared" si="12"/>
        <v>17</v>
      </c>
      <c r="AC56" s="2">
        <f t="shared" si="13"/>
        <v>0</v>
      </c>
      <c r="AD56" s="2">
        <f t="shared" si="14"/>
        <v>17</v>
      </c>
      <c r="AE56" s="5">
        <v>12456</v>
      </c>
      <c r="AF56" s="5">
        <f t="shared" si="15"/>
        <v>12.456</v>
      </c>
      <c r="AG56" s="5">
        <f t="shared" si="16"/>
        <v>1.3648041104688504</v>
      </c>
      <c r="AI56" s="5">
        <v>33.89</v>
      </c>
      <c r="AJ56" s="5">
        <f t="shared" si="17"/>
        <v>0</v>
      </c>
    </row>
    <row r="57" spans="1:36">
      <c r="A57" s="11">
        <v>42100</v>
      </c>
      <c r="B57" s="11" t="s">
        <v>33</v>
      </c>
      <c r="C57" s="5" t="s">
        <v>7</v>
      </c>
      <c r="D57" s="5" t="s">
        <v>127</v>
      </c>
      <c r="E57" s="5">
        <v>1</v>
      </c>
      <c r="F57" s="5" t="s">
        <v>56</v>
      </c>
      <c r="G57" s="5">
        <v>3</v>
      </c>
      <c r="H57" s="5">
        <v>2</v>
      </c>
      <c r="I57" s="5">
        <v>1</v>
      </c>
      <c r="J57" s="5">
        <v>4</v>
      </c>
      <c r="K57" s="5">
        <v>0</v>
      </c>
      <c r="L57" s="5">
        <v>0</v>
      </c>
      <c r="AA57" s="5">
        <v>20</v>
      </c>
      <c r="AB57" s="2">
        <f t="shared" si="12"/>
        <v>10</v>
      </c>
      <c r="AC57" s="2">
        <f t="shared" si="13"/>
        <v>4</v>
      </c>
      <c r="AD57" s="2">
        <f t="shared" si="14"/>
        <v>6</v>
      </c>
      <c r="AE57" s="5">
        <v>9669</v>
      </c>
      <c r="AF57" s="5">
        <f t="shared" si="15"/>
        <v>9.6690000000000005</v>
      </c>
      <c r="AG57" s="5">
        <f t="shared" si="16"/>
        <v>1.034233116144379</v>
      </c>
      <c r="AJ57" s="5">
        <f t="shared" si="17"/>
        <v>0</v>
      </c>
    </row>
    <row r="58" spans="1:36">
      <c r="A58" s="11">
        <v>42079</v>
      </c>
      <c r="B58" s="11" t="s">
        <v>33</v>
      </c>
      <c r="C58" s="5" t="s">
        <v>7</v>
      </c>
      <c r="D58" s="5" t="s">
        <v>49</v>
      </c>
      <c r="E58" s="5">
        <v>3</v>
      </c>
      <c r="F58" s="5" t="s">
        <v>56</v>
      </c>
      <c r="G58" s="5">
        <v>1</v>
      </c>
      <c r="H58" s="5">
        <v>7</v>
      </c>
      <c r="I58" s="5">
        <v>0</v>
      </c>
      <c r="J58" s="5">
        <v>3</v>
      </c>
      <c r="K58" s="5">
        <v>0</v>
      </c>
      <c r="L58" s="5">
        <v>3</v>
      </c>
      <c r="M58" s="5">
        <v>0</v>
      </c>
      <c r="N58" s="5">
        <v>1</v>
      </c>
      <c r="O58" s="5">
        <v>0</v>
      </c>
      <c r="P58" s="5">
        <v>1</v>
      </c>
      <c r="Q58" s="5">
        <v>0</v>
      </c>
      <c r="R58" s="5">
        <v>0</v>
      </c>
      <c r="AA58" s="5">
        <v>35</v>
      </c>
      <c r="AB58" s="2">
        <f t="shared" si="12"/>
        <v>16</v>
      </c>
      <c r="AC58" s="2">
        <f t="shared" si="13"/>
        <v>1</v>
      </c>
      <c r="AD58" s="2">
        <f t="shared" si="14"/>
        <v>15</v>
      </c>
      <c r="AE58" s="5">
        <v>9576</v>
      </c>
      <c r="AF58" s="5">
        <f t="shared" si="15"/>
        <v>9.5760000000000005</v>
      </c>
      <c r="AG58" s="5">
        <f t="shared" si="16"/>
        <v>1.6708437761069339</v>
      </c>
      <c r="AI58" s="5">
        <v>33.89</v>
      </c>
      <c r="AJ58" s="5">
        <f t="shared" si="17"/>
        <v>0</v>
      </c>
    </row>
    <row r="59" spans="1:36">
      <c r="A59" s="11">
        <v>42079</v>
      </c>
      <c r="B59" s="11" t="s">
        <v>33</v>
      </c>
      <c r="C59" s="5" t="s">
        <v>7</v>
      </c>
      <c r="D59" s="5" t="s">
        <v>16</v>
      </c>
      <c r="E59" s="5">
        <v>5</v>
      </c>
      <c r="F59" s="5" t="s">
        <v>56</v>
      </c>
      <c r="G59" s="5">
        <v>0</v>
      </c>
      <c r="H59" s="5">
        <v>8</v>
      </c>
      <c r="I59" s="5">
        <v>0</v>
      </c>
      <c r="J59" s="5">
        <v>2</v>
      </c>
      <c r="K59" s="5">
        <v>0</v>
      </c>
      <c r="L59" s="5">
        <v>1</v>
      </c>
      <c r="M59" s="5">
        <v>0</v>
      </c>
      <c r="N59" s="5">
        <v>0</v>
      </c>
      <c r="O59" s="5">
        <v>0</v>
      </c>
      <c r="AA59" s="5">
        <v>25</v>
      </c>
      <c r="AB59" s="2">
        <f t="shared" si="12"/>
        <v>11</v>
      </c>
      <c r="AC59" s="2">
        <f t="shared" si="13"/>
        <v>0</v>
      </c>
      <c r="AD59" s="2">
        <f t="shared" si="14"/>
        <v>11</v>
      </c>
      <c r="AE59" s="3">
        <v>14256</v>
      </c>
      <c r="AF59" s="5">
        <f t="shared" si="15"/>
        <v>14.256</v>
      </c>
      <c r="AG59" s="5">
        <f t="shared" si="16"/>
        <v>0.77160493827160492</v>
      </c>
      <c r="AI59" s="5">
        <v>33.89</v>
      </c>
      <c r="AJ59" s="5">
        <f t="shared" si="17"/>
        <v>0</v>
      </c>
    </row>
    <row r="60" spans="1:36">
      <c r="A60" s="11">
        <v>42097</v>
      </c>
      <c r="B60" s="11" t="s">
        <v>33</v>
      </c>
      <c r="C60" s="5" t="s">
        <v>7</v>
      </c>
      <c r="D60" s="5" t="s">
        <v>119</v>
      </c>
      <c r="E60" s="5">
        <v>7</v>
      </c>
      <c r="F60" s="5" t="s">
        <v>56</v>
      </c>
      <c r="G60" s="5">
        <v>2</v>
      </c>
      <c r="H60" s="5">
        <v>16</v>
      </c>
      <c r="I60" s="5">
        <v>1</v>
      </c>
      <c r="J60" s="5">
        <v>4</v>
      </c>
      <c r="K60" s="5">
        <v>1</v>
      </c>
      <c r="L60" s="5">
        <v>3</v>
      </c>
      <c r="M60" s="5">
        <v>0</v>
      </c>
      <c r="N60" s="5">
        <v>2</v>
      </c>
      <c r="O60" s="5">
        <v>0</v>
      </c>
      <c r="P60" s="5">
        <v>0</v>
      </c>
      <c r="AA60" s="5">
        <v>30</v>
      </c>
      <c r="AB60" s="2">
        <f t="shared" si="12"/>
        <v>29</v>
      </c>
      <c r="AC60" s="2">
        <f t="shared" si="13"/>
        <v>4</v>
      </c>
      <c r="AD60" s="2">
        <f t="shared" si="14"/>
        <v>25</v>
      </c>
      <c r="AE60" s="5">
        <v>13662</v>
      </c>
      <c r="AF60" s="5">
        <f t="shared" si="15"/>
        <v>13.662000000000001</v>
      </c>
      <c r="AG60" s="5">
        <f t="shared" si="16"/>
        <v>2.1226760357195138</v>
      </c>
      <c r="AJ60" s="5">
        <f t="shared" si="17"/>
        <v>0</v>
      </c>
    </row>
    <row r="61" spans="1:36">
      <c r="A61" s="11">
        <v>42098</v>
      </c>
      <c r="B61" s="11" t="s">
        <v>33</v>
      </c>
      <c r="C61" s="5" t="s">
        <v>7</v>
      </c>
      <c r="D61" s="3" t="s">
        <v>123</v>
      </c>
      <c r="E61" s="5">
        <v>9</v>
      </c>
      <c r="F61" s="5" t="s">
        <v>56</v>
      </c>
      <c r="G61" s="5">
        <v>1</v>
      </c>
      <c r="H61" s="5">
        <v>2</v>
      </c>
      <c r="I61" s="5">
        <v>0</v>
      </c>
      <c r="J61" s="5">
        <v>0</v>
      </c>
      <c r="AA61" s="5">
        <v>15</v>
      </c>
      <c r="AB61" s="2">
        <f t="shared" si="12"/>
        <v>3</v>
      </c>
      <c r="AC61" s="2">
        <f t="shared" si="13"/>
        <v>1</v>
      </c>
      <c r="AD61" s="2">
        <f t="shared" si="14"/>
        <v>2</v>
      </c>
      <c r="AE61" s="5">
        <v>16545</v>
      </c>
      <c r="AF61" s="5">
        <f t="shared" si="15"/>
        <v>16.545000000000002</v>
      </c>
      <c r="AG61" s="5">
        <f t="shared" si="16"/>
        <v>0.18132366273798728</v>
      </c>
      <c r="AJ61" s="5">
        <f t="shared" si="17"/>
        <v>0</v>
      </c>
    </row>
    <row r="62" spans="1:36">
      <c r="A62" s="11">
        <v>42093</v>
      </c>
      <c r="B62" s="11" t="s">
        <v>33</v>
      </c>
      <c r="C62" s="5" t="s">
        <v>7</v>
      </c>
      <c r="D62" s="5" t="s">
        <v>104</v>
      </c>
      <c r="E62" s="5">
        <v>11</v>
      </c>
      <c r="F62" s="5" t="s">
        <v>56</v>
      </c>
      <c r="G62" s="5">
        <v>2</v>
      </c>
      <c r="H62" s="5">
        <v>9</v>
      </c>
      <c r="I62" s="5">
        <v>1</v>
      </c>
      <c r="J62" s="5">
        <v>1</v>
      </c>
      <c r="K62" s="5">
        <v>0</v>
      </c>
      <c r="L62" s="5">
        <v>2</v>
      </c>
      <c r="M62" s="5">
        <v>0</v>
      </c>
      <c r="N62" s="5">
        <v>1</v>
      </c>
      <c r="O62" s="5">
        <v>0</v>
      </c>
      <c r="P62" s="5">
        <v>0</v>
      </c>
      <c r="AA62" s="5">
        <v>30</v>
      </c>
      <c r="AB62" s="2">
        <f t="shared" si="12"/>
        <v>16</v>
      </c>
      <c r="AC62" s="2">
        <f t="shared" si="13"/>
        <v>3</v>
      </c>
      <c r="AD62" s="2">
        <f t="shared" si="14"/>
        <v>13</v>
      </c>
      <c r="AE62" s="5">
        <v>6260</v>
      </c>
      <c r="AF62" s="5">
        <f t="shared" si="15"/>
        <v>6.26</v>
      </c>
      <c r="AG62" s="5">
        <f t="shared" si="16"/>
        <v>2.5559105431309903</v>
      </c>
      <c r="AI62" s="5">
        <v>33.89</v>
      </c>
      <c r="AJ62" s="5">
        <f t="shared" si="17"/>
        <v>0</v>
      </c>
    </row>
    <row r="63" spans="1:36">
      <c r="A63" s="11">
        <v>42079</v>
      </c>
      <c r="B63" s="11" t="s">
        <v>33</v>
      </c>
      <c r="C63" s="5" t="s">
        <v>7</v>
      </c>
      <c r="D63" s="5" t="s">
        <v>36</v>
      </c>
      <c r="E63" s="5">
        <v>12</v>
      </c>
      <c r="F63" s="5" t="s">
        <v>56</v>
      </c>
      <c r="G63" s="5">
        <v>1</v>
      </c>
      <c r="H63" s="5">
        <v>12</v>
      </c>
      <c r="I63" s="5">
        <v>0</v>
      </c>
      <c r="J63" s="5">
        <v>1</v>
      </c>
      <c r="K63" s="5">
        <v>0</v>
      </c>
      <c r="L63" s="5">
        <v>0</v>
      </c>
      <c r="AA63" s="5">
        <v>20</v>
      </c>
      <c r="AB63" s="2">
        <f t="shared" si="12"/>
        <v>14</v>
      </c>
      <c r="AC63" s="2">
        <f t="shared" si="13"/>
        <v>1</v>
      </c>
      <c r="AD63" s="2">
        <f t="shared" si="14"/>
        <v>13</v>
      </c>
      <c r="AE63" s="5">
        <v>9333</v>
      </c>
      <c r="AF63" s="5">
        <f t="shared" si="15"/>
        <v>9.3330000000000002</v>
      </c>
      <c r="AG63" s="5">
        <f t="shared" si="16"/>
        <v>1.5000535733419051</v>
      </c>
      <c r="AI63" s="5">
        <v>33.89</v>
      </c>
      <c r="AJ63" s="5">
        <f t="shared" si="17"/>
        <v>0</v>
      </c>
    </row>
    <row r="64" spans="1:36">
      <c r="A64" s="11">
        <v>42101</v>
      </c>
      <c r="B64" s="11" t="s">
        <v>33</v>
      </c>
      <c r="C64" s="5" t="s">
        <v>7</v>
      </c>
      <c r="D64" s="5" t="s">
        <v>179</v>
      </c>
      <c r="E64" s="5">
        <v>13</v>
      </c>
      <c r="F64" s="5" t="s">
        <v>56</v>
      </c>
      <c r="G64" s="5">
        <v>4</v>
      </c>
      <c r="H64" s="5">
        <v>12</v>
      </c>
      <c r="I64" s="5">
        <v>2</v>
      </c>
      <c r="J64" s="5">
        <v>6</v>
      </c>
      <c r="K64" s="5">
        <v>1</v>
      </c>
      <c r="L64" s="5">
        <v>3</v>
      </c>
      <c r="M64" s="5">
        <v>0</v>
      </c>
      <c r="N64" s="5">
        <v>0</v>
      </c>
      <c r="AA64" s="5">
        <v>25</v>
      </c>
      <c r="AB64" s="2">
        <f t="shared" si="12"/>
        <v>28</v>
      </c>
      <c r="AC64" s="2">
        <f t="shared" si="13"/>
        <v>7</v>
      </c>
      <c r="AD64" s="2">
        <f t="shared" si="14"/>
        <v>21</v>
      </c>
      <c r="AE64" s="5">
        <v>10743</v>
      </c>
      <c r="AF64" s="5">
        <f t="shared" si="15"/>
        <v>10.743</v>
      </c>
      <c r="AG64" s="5">
        <f t="shared" si="16"/>
        <v>2.6063483198361723</v>
      </c>
      <c r="AJ64" s="5">
        <f t="shared" si="17"/>
        <v>0</v>
      </c>
    </row>
    <row r="65" spans="1:40">
      <c r="A65" s="11">
        <v>42101</v>
      </c>
      <c r="B65" s="11" t="s">
        <v>72</v>
      </c>
      <c r="C65" s="5" t="s">
        <v>7</v>
      </c>
      <c r="D65" s="5" t="s">
        <v>95</v>
      </c>
      <c r="E65" s="5">
        <v>9</v>
      </c>
      <c r="F65" s="5" t="s">
        <v>54</v>
      </c>
      <c r="G65" s="5">
        <v>1</v>
      </c>
      <c r="H65" s="5">
        <v>9</v>
      </c>
      <c r="I65" s="5">
        <v>0</v>
      </c>
      <c r="J65" s="5">
        <v>3</v>
      </c>
      <c r="K65" s="5">
        <v>0</v>
      </c>
      <c r="L65" s="5">
        <v>2</v>
      </c>
      <c r="M65" s="5">
        <v>0</v>
      </c>
      <c r="N65" s="5">
        <v>0</v>
      </c>
      <c r="AA65" s="5">
        <v>25</v>
      </c>
      <c r="AB65" s="2">
        <f t="shared" si="12"/>
        <v>15</v>
      </c>
      <c r="AC65" s="2">
        <f t="shared" si="13"/>
        <v>1</v>
      </c>
      <c r="AD65" s="2">
        <f t="shared" si="14"/>
        <v>14</v>
      </c>
      <c r="AE65" s="5">
        <v>12921</v>
      </c>
      <c r="AF65" s="5">
        <f t="shared" si="15"/>
        <v>12.920999999999999</v>
      </c>
      <c r="AG65" s="5">
        <f t="shared" si="16"/>
        <v>1.1609008590666359</v>
      </c>
      <c r="AH65" s="5">
        <v>11</v>
      </c>
      <c r="AI65" s="5">
        <v>108.35</v>
      </c>
      <c r="AJ65" s="5">
        <f t="shared" si="17"/>
        <v>1191.8499999999999</v>
      </c>
      <c r="AK65" s="5">
        <v>83</v>
      </c>
      <c r="AL65" s="5">
        <v>60</v>
      </c>
      <c r="AM65" s="5">
        <v>25</v>
      </c>
      <c r="AN65" s="5">
        <f t="shared" ref="AN65:AN77" si="18">AB65/AJ65</f>
        <v>1.2585476360280238E-2</v>
      </c>
    </row>
    <row r="66" spans="1:40">
      <c r="A66" s="11">
        <v>42079</v>
      </c>
      <c r="B66" s="11" t="s">
        <v>72</v>
      </c>
      <c r="C66" s="5" t="s">
        <v>7</v>
      </c>
      <c r="D66" s="5" t="s">
        <v>27</v>
      </c>
      <c r="E66" s="5">
        <v>10</v>
      </c>
      <c r="F66" s="5" t="s">
        <v>54</v>
      </c>
      <c r="G66" s="5">
        <v>0</v>
      </c>
      <c r="H66" s="5">
        <v>6</v>
      </c>
      <c r="I66" s="5">
        <v>0</v>
      </c>
      <c r="J66" s="5">
        <v>5</v>
      </c>
      <c r="K66" s="5">
        <v>0</v>
      </c>
      <c r="L66" s="5">
        <v>5</v>
      </c>
      <c r="M66" s="5">
        <v>0</v>
      </c>
      <c r="N66" s="5">
        <v>0</v>
      </c>
      <c r="AA66" s="5">
        <v>25</v>
      </c>
      <c r="AB66" s="2">
        <f t="shared" si="12"/>
        <v>16</v>
      </c>
      <c r="AC66" s="2">
        <f t="shared" si="13"/>
        <v>0</v>
      </c>
      <c r="AD66" s="2">
        <f t="shared" si="14"/>
        <v>16</v>
      </c>
      <c r="AE66" s="5">
        <v>4765</v>
      </c>
      <c r="AF66" s="5">
        <f t="shared" si="15"/>
        <v>4.7649999999999997</v>
      </c>
      <c r="AG66" s="5">
        <f t="shared" si="16"/>
        <v>3.3578174186778598</v>
      </c>
      <c r="AH66" s="5">
        <v>8</v>
      </c>
      <c r="AI66" s="5">
        <v>108.35</v>
      </c>
      <c r="AJ66" s="5">
        <f t="shared" si="17"/>
        <v>866.8</v>
      </c>
      <c r="AK66" s="5">
        <v>93</v>
      </c>
      <c r="AL66" s="5">
        <v>48</v>
      </c>
      <c r="AM66" s="5">
        <v>19</v>
      </c>
      <c r="AN66" s="5">
        <f t="shared" si="18"/>
        <v>1.8458698661744349E-2</v>
      </c>
    </row>
    <row r="67" spans="1:40">
      <c r="A67" s="11">
        <v>42087</v>
      </c>
      <c r="B67" s="11" t="s">
        <v>72</v>
      </c>
      <c r="C67" s="5" t="s">
        <v>7</v>
      </c>
      <c r="D67" s="5" t="s">
        <v>83</v>
      </c>
      <c r="E67" s="5">
        <v>11</v>
      </c>
      <c r="F67" s="5" t="s">
        <v>54</v>
      </c>
      <c r="G67" s="5">
        <v>0</v>
      </c>
      <c r="H67" s="5">
        <v>14</v>
      </c>
      <c r="I67" s="5">
        <v>0</v>
      </c>
      <c r="J67" s="5">
        <v>1</v>
      </c>
      <c r="K67" s="5">
        <v>0</v>
      </c>
      <c r="L67" s="5">
        <v>0</v>
      </c>
      <c r="AA67" s="5">
        <v>20</v>
      </c>
      <c r="AB67" s="2">
        <f t="shared" si="12"/>
        <v>15</v>
      </c>
      <c r="AC67" s="2">
        <f t="shared" si="13"/>
        <v>0</v>
      </c>
      <c r="AD67" s="2">
        <f t="shared" si="14"/>
        <v>15</v>
      </c>
      <c r="AE67" s="5">
        <v>6096</v>
      </c>
      <c r="AF67" s="5">
        <f t="shared" si="15"/>
        <v>6.0960000000000001</v>
      </c>
      <c r="AG67" s="5">
        <f t="shared" si="16"/>
        <v>2.4606299212598426</v>
      </c>
      <c r="AH67" s="5">
        <v>10</v>
      </c>
      <c r="AI67" s="5">
        <v>108.35</v>
      </c>
      <c r="AJ67" s="5">
        <f t="shared" si="17"/>
        <v>1083.5</v>
      </c>
      <c r="AK67" s="5">
        <v>104</v>
      </c>
      <c r="AL67" s="5">
        <v>54</v>
      </c>
      <c r="AM67" s="5">
        <v>10</v>
      </c>
      <c r="AN67" s="5">
        <f t="shared" si="18"/>
        <v>1.384402399630826E-2</v>
      </c>
    </row>
    <row r="68" spans="1:40">
      <c r="A68" s="11">
        <v>42101</v>
      </c>
      <c r="B68" s="11" t="s">
        <v>72</v>
      </c>
      <c r="C68" s="5" t="s">
        <v>7</v>
      </c>
      <c r="D68" s="5" t="s">
        <v>96</v>
      </c>
      <c r="E68" s="5">
        <v>12</v>
      </c>
      <c r="F68" s="5" t="s">
        <v>54</v>
      </c>
      <c r="G68" s="5">
        <v>1</v>
      </c>
      <c r="H68" s="5">
        <v>15</v>
      </c>
      <c r="I68" s="5">
        <v>2</v>
      </c>
      <c r="J68" s="5">
        <v>5</v>
      </c>
      <c r="K68" s="5">
        <v>0</v>
      </c>
      <c r="L68" s="5">
        <v>3</v>
      </c>
      <c r="M68" s="5">
        <v>0</v>
      </c>
      <c r="N68" s="5">
        <v>0</v>
      </c>
      <c r="AA68" s="5">
        <v>25</v>
      </c>
      <c r="AB68" s="2">
        <f t="shared" si="12"/>
        <v>26</v>
      </c>
      <c r="AC68" s="2">
        <f t="shared" si="13"/>
        <v>3</v>
      </c>
      <c r="AD68" s="2">
        <f t="shared" si="14"/>
        <v>23</v>
      </c>
      <c r="AE68" s="5">
        <v>13111</v>
      </c>
      <c r="AF68" s="5">
        <f t="shared" si="15"/>
        <v>13.111000000000001</v>
      </c>
      <c r="AG68" s="5">
        <f t="shared" si="16"/>
        <v>1.9830676531157043</v>
      </c>
      <c r="AH68" s="5">
        <v>14</v>
      </c>
      <c r="AI68" s="5">
        <v>108.35</v>
      </c>
      <c r="AJ68" s="5">
        <f t="shared" si="17"/>
        <v>1516.8999999999999</v>
      </c>
      <c r="AK68" s="5">
        <v>118</v>
      </c>
      <c r="AL68" s="5">
        <v>99</v>
      </c>
      <c r="AM68" s="5">
        <v>24</v>
      </c>
      <c r="AN68" s="5">
        <f t="shared" si="18"/>
        <v>1.7140220185905466E-2</v>
      </c>
    </row>
    <row r="69" spans="1:40">
      <c r="A69" s="11">
        <v>41733</v>
      </c>
      <c r="B69" s="11" t="s">
        <v>72</v>
      </c>
      <c r="C69" s="5" t="s">
        <v>7</v>
      </c>
      <c r="D69" s="5" t="s">
        <v>97</v>
      </c>
      <c r="E69" s="5">
        <v>13</v>
      </c>
      <c r="F69" s="5" t="s">
        <v>54</v>
      </c>
      <c r="G69" s="5">
        <v>1</v>
      </c>
      <c r="H69" s="5">
        <v>14</v>
      </c>
      <c r="I69" s="5">
        <v>0</v>
      </c>
      <c r="J69" s="5">
        <v>0</v>
      </c>
      <c r="AA69" s="5">
        <v>15</v>
      </c>
      <c r="AB69" s="2">
        <f t="shared" si="12"/>
        <v>15</v>
      </c>
      <c r="AC69" s="2">
        <f t="shared" si="13"/>
        <v>1</v>
      </c>
      <c r="AD69" s="2">
        <f t="shared" si="14"/>
        <v>14</v>
      </c>
      <c r="AE69" s="5">
        <v>7200</v>
      </c>
      <c r="AF69" s="5">
        <f t="shared" si="15"/>
        <v>7.2</v>
      </c>
      <c r="AG69" s="5">
        <f t="shared" si="16"/>
        <v>2.0833333333333335</v>
      </c>
      <c r="AH69" s="5">
        <v>8</v>
      </c>
      <c r="AI69" s="5">
        <v>108.35</v>
      </c>
      <c r="AJ69" s="5">
        <f t="shared" si="17"/>
        <v>866.8</v>
      </c>
      <c r="AK69" s="5">
        <v>119</v>
      </c>
      <c r="AL69" s="5">
        <v>59</v>
      </c>
      <c r="AM69" s="5">
        <v>4</v>
      </c>
      <c r="AN69" s="5">
        <f t="shared" si="18"/>
        <v>1.7305029995385326E-2</v>
      </c>
    </row>
    <row r="70" spans="1:40">
      <c r="A70" s="11">
        <v>42079</v>
      </c>
      <c r="B70" s="11" t="s">
        <v>72</v>
      </c>
      <c r="C70" s="5" t="s">
        <v>7</v>
      </c>
      <c r="D70" s="5" t="s">
        <v>20</v>
      </c>
      <c r="E70" s="5">
        <v>1</v>
      </c>
      <c r="F70" s="5" t="s">
        <v>56</v>
      </c>
      <c r="G70" s="5">
        <v>1</v>
      </c>
      <c r="H70" s="5">
        <v>2</v>
      </c>
      <c r="I70" s="5">
        <v>0</v>
      </c>
      <c r="J70" s="5">
        <v>6</v>
      </c>
      <c r="K70" s="5">
        <v>0</v>
      </c>
      <c r="L70" s="5">
        <v>3</v>
      </c>
      <c r="M70" s="5">
        <v>0</v>
      </c>
      <c r="N70" s="5">
        <v>0</v>
      </c>
      <c r="AA70" s="5">
        <v>25</v>
      </c>
      <c r="AB70" s="2">
        <f t="shared" si="12"/>
        <v>12</v>
      </c>
      <c r="AC70" s="2">
        <f t="shared" si="13"/>
        <v>1</v>
      </c>
      <c r="AD70" s="2">
        <f t="shared" si="14"/>
        <v>11</v>
      </c>
      <c r="AE70" s="5">
        <v>6356</v>
      </c>
      <c r="AF70" s="5">
        <f t="shared" si="15"/>
        <v>6.3559999999999999</v>
      </c>
      <c r="AG70" s="5">
        <f t="shared" si="16"/>
        <v>1.8879798615481436</v>
      </c>
      <c r="AH70" s="5">
        <v>9</v>
      </c>
      <c r="AI70" s="5">
        <v>108.35</v>
      </c>
      <c r="AJ70" s="5">
        <f t="shared" si="17"/>
        <v>975.15</v>
      </c>
      <c r="AK70" s="5">
        <v>93</v>
      </c>
      <c r="AL70" s="5">
        <v>64</v>
      </c>
      <c r="AM70" s="5">
        <v>17</v>
      </c>
      <c r="AN70" s="5">
        <f t="shared" si="18"/>
        <v>1.2305799107829566E-2</v>
      </c>
    </row>
    <row r="71" spans="1:40">
      <c r="A71" s="11"/>
      <c r="B71" s="11" t="s">
        <v>72</v>
      </c>
      <c r="D71" s="5" t="s">
        <v>92</v>
      </c>
      <c r="E71" s="5">
        <v>2</v>
      </c>
      <c r="F71" s="5" t="s">
        <v>56</v>
      </c>
      <c r="AB71" s="2">
        <f t="shared" si="12"/>
        <v>0</v>
      </c>
      <c r="AC71" s="2">
        <f t="shared" si="13"/>
        <v>0</v>
      </c>
      <c r="AD71" s="2">
        <f t="shared" si="14"/>
        <v>0</v>
      </c>
      <c r="AF71" s="5">
        <f t="shared" si="15"/>
        <v>0</v>
      </c>
      <c r="AG71" s="5" t="e">
        <f t="shared" si="16"/>
        <v>#DIV/0!</v>
      </c>
      <c r="AH71" s="5">
        <v>8</v>
      </c>
      <c r="AI71" s="5">
        <v>108.35</v>
      </c>
      <c r="AJ71" s="5">
        <f t="shared" si="17"/>
        <v>866.8</v>
      </c>
      <c r="AK71" s="5">
        <v>84</v>
      </c>
      <c r="AL71" s="5">
        <v>84</v>
      </c>
      <c r="AM71" s="5">
        <v>17</v>
      </c>
      <c r="AN71" s="5">
        <f t="shared" si="18"/>
        <v>0</v>
      </c>
    </row>
    <row r="72" spans="1:40">
      <c r="A72" s="11">
        <v>42101</v>
      </c>
      <c r="B72" s="11" t="s">
        <v>72</v>
      </c>
      <c r="C72" s="5" t="s">
        <v>7</v>
      </c>
      <c r="D72" s="5" t="s">
        <v>93</v>
      </c>
      <c r="E72" s="5">
        <v>3</v>
      </c>
      <c r="F72" s="5" t="s">
        <v>56</v>
      </c>
      <c r="G72" s="5">
        <v>0</v>
      </c>
      <c r="H72" s="5">
        <v>7</v>
      </c>
      <c r="I72" s="5">
        <v>0</v>
      </c>
      <c r="J72" s="5">
        <v>0</v>
      </c>
      <c r="K72" s="5">
        <v>0</v>
      </c>
      <c r="AA72" s="5">
        <v>15</v>
      </c>
      <c r="AB72" s="2">
        <f t="shared" si="12"/>
        <v>7</v>
      </c>
      <c r="AC72" s="2">
        <f t="shared" si="13"/>
        <v>0</v>
      </c>
      <c r="AD72" s="2">
        <f t="shared" si="14"/>
        <v>7</v>
      </c>
      <c r="AE72" s="5">
        <v>4863</v>
      </c>
      <c r="AF72" s="5">
        <f t="shared" si="15"/>
        <v>4.8630000000000004</v>
      </c>
      <c r="AG72" s="5">
        <f t="shared" si="16"/>
        <v>1.4394406744807731</v>
      </c>
      <c r="AH72" s="5">
        <v>9</v>
      </c>
      <c r="AI72" s="5">
        <v>108.35</v>
      </c>
      <c r="AJ72" s="5">
        <f t="shared" si="17"/>
        <v>975.15</v>
      </c>
      <c r="AK72" s="5">
        <v>61</v>
      </c>
      <c r="AL72" s="5">
        <v>49</v>
      </c>
      <c r="AM72" s="5">
        <v>14</v>
      </c>
      <c r="AN72" s="5">
        <f t="shared" si="18"/>
        <v>7.1783828129005798E-3</v>
      </c>
    </row>
    <row r="73" spans="1:40">
      <c r="A73" s="11">
        <v>42079</v>
      </c>
      <c r="B73" s="11" t="s">
        <v>72</v>
      </c>
      <c r="C73" s="5" t="s">
        <v>7</v>
      </c>
      <c r="D73" s="5" t="s">
        <v>30</v>
      </c>
      <c r="E73" s="5">
        <v>4</v>
      </c>
      <c r="F73" s="5" t="s">
        <v>56</v>
      </c>
      <c r="G73" s="5">
        <v>0</v>
      </c>
      <c r="H73" s="5">
        <v>15</v>
      </c>
      <c r="I73" s="5">
        <v>0</v>
      </c>
      <c r="J73" s="5">
        <v>1</v>
      </c>
      <c r="K73" s="5">
        <v>0</v>
      </c>
      <c r="L73" s="5">
        <v>0</v>
      </c>
      <c r="AA73" s="5">
        <v>20</v>
      </c>
      <c r="AB73" s="2">
        <f t="shared" si="12"/>
        <v>16</v>
      </c>
      <c r="AC73" s="2">
        <f t="shared" si="13"/>
        <v>0</v>
      </c>
      <c r="AD73" s="2">
        <f t="shared" si="14"/>
        <v>16</v>
      </c>
      <c r="AE73" s="5">
        <v>10228</v>
      </c>
      <c r="AF73" s="5">
        <f t="shared" si="15"/>
        <v>10.228</v>
      </c>
      <c r="AG73" s="5">
        <f t="shared" si="16"/>
        <v>1.5643332029722332</v>
      </c>
      <c r="AH73" s="5">
        <v>11</v>
      </c>
      <c r="AI73" s="5">
        <v>108.35</v>
      </c>
      <c r="AJ73" s="5">
        <f t="shared" si="17"/>
        <v>1191.8499999999999</v>
      </c>
      <c r="AK73" s="5">
        <v>104</v>
      </c>
      <c r="AL73" s="5">
        <v>58</v>
      </c>
      <c r="AM73" s="5">
        <v>15</v>
      </c>
      <c r="AN73" s="5">
        <f t="shared" si="18"/>
        <v>1.3424508117632253E-2</v>
      </c>
    </row>
    <row r="74" spans="1:40">
      <c r="A74" s="11">
        <v>42079</v>
      </c>
      <c r="B74" s="11" t="s">
        <v>72</v>
      </c>
      <c r="C74" s="5" t="s">
        <v>7</v>
      </c>
      <c r="D74" s="5" t="s">
        <v>52</v>
      </c>
      <c r="E74" s="5">
        <v>5</v>
      </c>
      <c r="F74" s="5" t="s">
        <v>56</v>
      </c>
      <c r="G74" s="5">
        <v>1</v>
      </c>
      <c r="H74" s="5">
        <v>9</v>
      </c>
      <c r="I74" s="5">
        <v>0</v>
      </c>
      <c r="J74" s="5">
        <v>4</v>
      </c>
      <c r="K74" s="5">
        <v>0</v>
      </c>
      <c r="L74" s="5">
        <v>0</v>
      </c>
      <c r="AA74" s="5">
        <v>20</v>
      </c>
      <c r="AB74" s="2">
        <f t="shared" si="12"/>
        <v>14</v>
      </c>
      <c r="AC74" s="2">
        <f t="shared" si="13"/>
        <v>1</v>
      </c>
      <c r="AD74" s="2">
        <f t="shared" si="14"/>
        <v>13</v>
      </c>
      <c r="AE74" s="5">
        <v>5367</v>
      </c>
      <c r="AF74" s="5">
        <f t="shared" si="15"/>
        <v>5.367</v>
      </c>
      <c r="AG74" s="5">
        <f t="shared" si="16"/>
        <v>2.6085336314514627</v>
      </c>
      <c r="AH74" s="5">
        <v>9</v>
      </c>
      <c r="AI74" s="5">
        <v>108.35</v>
      </c>
      <c r="AJ74" s="5">
        <f t="shared" si="17"/>
        <v>975.15</v>
      </c>
      <c r="AK74" s="5">
        <v>111</v>
      </c>
      <c r="AL74" s="5">
        <v>71</v>
      </c>
      <c r="AM74" s="5">
        <v>14</v>
      </c>
      <c r="AN74" s="5">
        <f t="shared" si="18"/>
        <v>1.435676562580116E-2</v>
      </c>
    </row>
    <row r="75" spans="1:40">
      <c r="A75" s="11">
        <v>42079</v>
      </c>
      <c r="B75" s="11" t="s">
        <v>72</v>
      </c>
      <c r="C75" s="5" t="s">
        <v>7</v>
      </c>
      <c r="D75" s="5" t="s">
        <v>22</v>
      </c>
      <c r="E75" s="5">
        <v>6</v>
      </c>
      <c r="F75" s="5" t="s">
        <v>56</v>
      </c>
      <c r="G75" s="5">
        <v>0</v>
      </c>
      <c r="H75" s="5">
        <v>6</v>
      </c>
      <c r="I75" s="5">
        <v>0</v>
      </c>
      <c r="J75" s="5">
        <v>3</v>
      </c>
      <c r="K75" s="5">
        <v>0</v>
      </c>
      <c r="L75" s="5">
        <v>2</v>
      </c>
      <c r="M75" s="5">
        <v>0</v>
      </c>
      <c r="N75" s="5">
        <v>1</v>
      </c>
      <c r="O75" s="5">
        <v>0</v>
      </c>
      <c r="P75" s="5">
        <v>1</v>
      </c>
      <c r="Q75" s="5">
        <v>0</v>
      </c>
      <c r="R75" s="5">
        <v>0</v>
      </c>
      <c r="AA75" s="5">
        <v>35</v>
      </c>
      <c r="AB75" s="2">
        <f t="shared" si="12"/>
        <v>13</v>
      </c>
      <c r="AC75" s="2">
        <f t="shared" si="13"/>
        <v>0</v>
      </c>
      <c r="AD75" s="2">
        <f t="shared" si="14"/>
        <v>13</v>
      </c>
      <c r="AE75" s="5">
        <v>8878</v>
      </c>
      <c r="AF75" s="5">
        <f t="shared" si="15"/>
        <v>8.8780000000000001</v>
      </c>
      <c r="AG75" s="5">
        <f t="shared" si="16"/>
        <v>1.4642937598558234</v>
      </c>
      <c r="AH75" s="5">
        <v>6</v>
      </c>
      <c r="AI75" s="5">
        <v>108.35</v>
      </c>
      <c r="AJ75" s="5">
        <f t="shared" si="17"/>
        <v>650.09999999999991</v>
      </c>
      <c r="AK75" s="5">
        <v>91</v>
      </c>
      <c r="AL75" s="5">
        <v>66</v>
      </c>
      <c r="AM75" s="5">
        <v>14</v>
      </c>
      <c r="AN75" s="5">
        <f t="shared" si="18"/>
        <v>1.9996923550223044E-2</v>
      </c>
    </row>
    <row r="76" spans="1:40">
      <c r="A76" s="11">
        <v>42079</v>
      </c>
      <c r="B76" s="11" t="s">
        <v>72</v>
      </c>
      <c r="C76" s="5" t="s">
        <v>7</v>
      </c>
      <c r="D76" s="5" t="s">
        <v>15</v>
      </c>
      <c r="E76" s="5">
        <v>7</v>
      </c>
      <c r="F76" s="5" t="s">
        <v>56</v>
      </c>
      <c r="G76" s="5">
        <v>1</v>
      </c>
      <c r="H76" s="5">
        <v>4</v>
      </c>
      <c r="I76" s="5">
        <v>0</v>
      </c>
      <c r="J76" s="5">
        <v>0</v>
      </c>
      <c r="AA76" s="5">
        <v>15</v>
      </c>
      <c r="AB76" s="2">
        <f t="shared" si="12"/>
        <v>5</v>
      </c>
      <c r="AC76" s="2">
        <f t="shared" si="13"/>
        <v>1</v>
      </c>
      <c r="AD76" s="2">
        <f t="shared" si="14"/>
        <v>4</v>
      </c>
      <c r="AE76" s="5">
        <v>9677</v>
      </c>
      <c r="AF76" s="5">
        <f t="shared" si="15"/>
        <v>9.6769999999999996</v>
      </c>
      <c r="AG76" s="5">
        <f t="shared" si="16"/>
        <v>0.51668905652578279</v>
      </c>
      <c r="AH76" s="5">
        <v>12</v>
      </c>
      <c r="AI76" s="5">
        <v>108.35</v>
      </c>
      <c r="AJ76" s="5">
        <f t="shared" si="17"/>
        <v>1300.1999999999998</v>
      </c>
      <c r="AK76" s="5">
        <v>82</v>
      </c>
      <c r="AL76" s="5">
        <v>64</v>
      </c>
      <c r="AM76" s="5">
        <v>21</v>
      </c>
      <c r="AN76" s="5">
        <f t="shared" si="18"/>
        <v>3.8455622211967396E-3</v>
      </c>
    </row>
    <row r="77" spans="1:40">
      <c r="A77" s="11">
        <v>42096</v>
      </c>
      <c r="B77" s="11" t="s">
        <v>72</v>
      </c>
      <c r="C77" s="5" t="s">
        <v>7</v>
      </c>
      <c r="D77" s="5" t="s">
        <v>94</v>
      </c>
      <c r="E77" s="5">
        <v>8</v>
      </c>
      <c r="F77" s="5" t="s">
        <v>56</v>
      </c>
      <c r="G77" s="5">
        <v>0</v>
      </c>
      <c r="H77" s="5">
        <v>16</v>
      </c>
      <c r="I77" s="5">
        <v>0</v>
      </c>
      <c r="J77" s="5">
        <v>6</v>
      </c>
      <c r="K77" s="5">
        <v>0</v>
      </c>
      <c r="L77" s="5">
        <v>2</v>
      </c>
      <c r="M77" s="5">
        <v>0</v>
      </c>
      <c r="N77" s="5">
        <v>0</v>
      </c>
      <c r="AA77" s="5">
        <v>25</v>
      </c>
      <c r="AB77" s="2">
        <f t="shared" si="12"/>
        <v>24</v>
      </c>
      <c r="AC77" s="2">
        <f t="shared" si="13"/>
        <v>0</v>
      </c>
      <c r="AD77" s="2">
        <f t="shared" si="14"/>
        <v>24</v>
      </c>
      <c r="AE77" s="5">
        <v>7682</v>
      </c>
      <c r="AF77" s="5">
        <f t="shared" si="15"/>
        <v>7.6820000000000004</v>
      </c>
      <c r="AG77" s="5">
        <f t="shared" si="16"/>
        <v>3.1241864097891172</v>
      </c>
      <c r="AH77" s="5">
        <v>7</v>
      </c>
      <c r="AI77" s="5">
        <v>108.35</v>
      </c>
      <c r="AJ77" s="5">
        <f t="shared" si="17"/>
        <v>758.44999999999993</v>
      </c>
      <c r="AK77" s="5">
        <v>80</v>
      </c>
      <c r="AL77" s="5">
        <v>77</v>
      </c>
      <c r="AM77" s="5">
        <v>11</v>
      </c>
      <c r="AN77" s="5">
        <f t="shared" si="18"/>
        <v>3.1643483420133171E-2</v>
      </c>
    </row>
    <row r="78" spans="1:40">
      <c r="A78" s="11">
        <v>42093</v>
      </c>
      <c r="B78" s="11" t="s">
        <v>73</v>
      </c>
      <c r="C78" s="5" t="s">
        <v>7</v>
      </c>
      <c r="D78" s="3" t="s">
        <v>103</v>
      </c>
      <c r="E78" s="5">
        <v>2</v>
      </c>
      <c r="F78" s="5" t="s">
        <v>54</v>
      </c>
      <c r="G78" s="5">
        <v>2</v>
      </c>
      <c r="H78" s="5">
        <v>14</v>
      </c>
      <c r="I78" s="5">
        <v>0</v>
      </c>
      <c r="J78" s="5">
        <v>8</v>
      </c>
      <c r="K78" s="5">
        <v>1</v>
      </c>
      <c r="L78" s="5">
        <v>5</v>
      </c>
      <c r="M78" s="5">
        <v>0</v>
      </c>
      <c r="N78" s="5">
        <v>2</v>
      </c>
      <c r="O78" s="5">
        <v>0</v>
      </c>
      <c r="P78" s="5">
        <v>1</v>
      </c>
      <c r="Q78" s="5">
        <v>0</v>
      </c>
      <c r="R78" s="5">
        <v>0</v>
      </c>
      <c r="AA78" s="5">
        <v>35</v>
      </c>
      <c r="AB78" s="2">
        <f t="shared" si="12"/>
        <v>33</v>
      </c>
      <c r="AC78" s="2">
        <f t="shared" si="13"/>
        <v>3</v>
      </c>
      <c r="AD78" s="2">
        <f t="shared" si="14"/>
        <v>30</v>
      </c>
      <c r="AE78" s="5">
        <v>1458</v>
      </c>
      <c r="AF78" s="5">
        <f t="shared" si="15"/>
        <v>1.458</v>
      </c>
      <c r="AG78" s="5">
        <f t="shared" si="16"/>
        <v>22.63374485596708</v>
      </c>
      <c r="AI78" s="5">
        <v>63.19</v>
      </c>
      <c r="AJ78" s="5">
        <f t="shared" si="17"/>
        <v>0</v>
      </c>
    </row>
    <row r="79" spans="1:40">
      <c r="A79" s="11">
        <v>42079</v>
      </c>
      <c r="B79" s="11" t="s">
        <v>73</v>
      </c>
      <c r="C79" s="5" t="s">
        <v>7</v>
      </c>
      <c r="D79" s="3" t="s">
        <v>17</v>
      </c>
      <c r="E79" s="5">
        <v>3</v>
      </c>
      <c r="F79" s="5" t="s">
        <v>54</v>
      </c>
      <c r="G79" s="5">
        <v>1</v>
      </c>
      <c r="H79" s="5">
        <v>8</v>
      </c>
      <c r="I79" s="5">
        <v>0</v>
      </c>
      <c r="J79" s="5">
        <v>5</v>
      </c>
      <c r="K79" s="5">
        <v>0</v>
      </c>
      <c r="L79" s="5">
        <v>2</v>
      </c>
      <c r="M79" s="5">
        <v>0</v>
      </c>
      <c r="N79" s="5">
        <v>4</v>
      </c>
      <c r="O79" s="5">
        <v>0</v>
      </c>
      <c r="P79" s="5">
        <v>0</v>
      </c>
      <c r="AA79" s="5">
        <v>30</v>
      </c>
      <c r="AB79" s="2">
        <f t="shared" si="12"/>
        <v>20</v>
      </c>
      <c r="AC79" s="2">
        <f t="shared" si="13"/>
        <v>1</v>
      </c>
      <c r="AD79" s="2">
        <f t="shared" si="14"/>
        <v>19</v>
      </c>
      <c r="AE79" s="5">
        <v>3564</v>
      </c>
      <c r="AF79" s="5">
        <f t="shared" si="15"/>
        <v>3.5640000000000001</v>
      </c>
      <c r="AG79" s="5">
        <f t="shared" si="16"/>
        <v>5.6116722783389452</v>
      </c>
      <c r="AI79" s="5">
        <v>63.19</v>
      </c>
      <c r="AJ79" s="5">
        <f t="shared" si="17"/>
        <v>0</v>
      </c>
    </row>
    <row r="80" spans="1:40">
      <c r="A80" s="11">
        <v>42087</v>
      </c>
      <c r="B80" s="11" t="s">
        <v>73</v>
      </c>
      <c r="C80" s="5" t="s">
        <v>7</v>
      </c>
      <c r="D80" s="5" t="s">
        <v>82</v>
      </c>
      <c r="E80" s="5">
        <v>5</v>
      </c>
      <c r="F80" s="5" t="s">
        <v>54</v>
      </c>
      <c r="G80" s="5">
        <v>3</v>
      </c>
      <c r="H80" s="5">
        <v>14</v>
      </c>
      <c r="I80" s="5">
        <v>0</v>
      </c>
      <c r="J80" s="5">
        <v>3</v>
      </c>
      <c r="K80" s="5">
        <v>0</v>
      </c>
      <c r="L80" s="5">
        <v>0</v>
      </c>
      <c r="AA80" s="5">
        <v>20</v>
      </c>
      <c r="AB80" s="2">
        <f t="shared" si="12"/>
        <v>20</v>
      </c>
      <c r="AC80" s="2">
        <f t="shared" si="13"/>
        <v>3</v>
      </c>
      <c r="AD80" s="2">
        <f t="shared" si="14"/>
        <v>17</v>
      </c>
      <c r="AE80" s="5">
        <v>9867</v>
      </c>
      <c r="AF80" s="5">
        <f t="shared" si="15"/>
        <v>9.8670000000000009</v>
      </c>
      <c r="AG80" s="5">
        <f t="shared" si="16"/>
        <v>2.0269585486976789</v>
      </c>
      <c r="AI80" s="5">
        <v>63.19</v>
      </c>
      <c r="AJ80" s="5">
        <f t="shared" si="17"/>
        <v>0</v>
      </c>
    </row>
    <row r="81" spans="1:36">
      <c r="A81" s="11">
        <v>42093</v>
      </c>
      <c r="B81" s="11" t="s">
        <v>73</v>
      </c>
      <c r="C81" s="5" t="s">
        <v>7</v>
      </c>
      <c r="D81" s="5" t="s">
        <v>181</v>
      </c>
      <c r="E81" s="5">
        <v>8</v>
      </c>
      <c r="F81" s="5" t="s">
        <v>54</v>
      </c>
      <c r="G81" s="5">
        <v>0</v>
      </c>
      <c r="H81" s="5">
        <v>6</v>
      </c>
      <c r="I81" s="5">
        <v>0</v>
      </c>
      <c r="J81" s="5">
        <v>3</v>
      </c>
      <c r="K81" s="5">
        <v>0</v>
      </c>
      <c r="L81" s="5">
        <v>0</v>
      </c>
      <c r="AA81" s="5">
        <v>20</v>
      </c>
      <c r="AB81" s="2">
        <f t="shared" si="12"/>
        <v>9</v>
      </c>
      <c r="AC81" s="2">
        <f t="shared" si="13"/>
        <v>0</v>
      </c>
      <c r="AD81" s="2">
        <f t="shared" si="14"/>
        <v>9</v>
      </c>
      <c r="AE81" s="5">
        <v>13862</v>
      </c>
      <c r="AF81" s="5">
        <f t="shared" si="15"/>
        <v>13.862</v>
      </c>
      <c r="AG81" s="5">
        <f t="shared" si="16"/>
        <v>0.64925696147742029</v>
      </c>
      <c r="AI81" s="5">
        <v>63.19</v>
      </c>
      <c r="AJ81" s="5">
        <f t="shared" si="17"/>
        <v>0</v>
      </c>
    </row>
    <row r="82" spans="1:36">
      <c r="A82" s="11">
        <v>42079</v>
      </c>
      <c r="B82" s="11" t="s">
        <v>73</v>
      </c>
      <c r="C82" s="5" t="s">
        <v>7</v>
      </c>
      <c r="D82" s="5" t="s">
        <v>182</v>
      </c>
      <c r="E82" s="5">
        <v>9</v>
      </c>
      <c r="F82" s="5" t="s">
        <v>54</v>
      </c>
      <c r="G82" s="5">
        <v>5</v>
      </c>
      <c r="H82" s="5">
        <v>26</v>
      </c>
      <c r="I82" s="5">
        <v>0</v>
      </c>
      <c r="J82" s="5">
        <v>1</v>
      </c>
      <c r="K82" s="5">
        <v>0</v>
      </c>
      <c r="L82" s="5">
        <v>1</v>
      </c>
      <c r="M82" s="5">
        <v>0</v>
      </c>
      <c r="N82" s="5">
        <v>0</v>
      </c>
      <c r="AA82" s="5">
        <v>25</v>
      </c>
      <c r="AB82" s="2">
        <f t="shared" si="12"/>
        <v>33</v>
      </c>
      <c r="AC82" s="2">
        <f t="shared" si="13"/>
        <v>5</v>
      </c>
      <c r="AD82" s="2">
        <f t="shared" si="14"/>
        <v>28</v>
      </c>
      <c r="AE82" s="5">
        <v>13353</v>
      </c>
      <c r="AF82" s="5">
        <f t="shared" si="15"/>
        <v>13.353</v>
      </c>
      <c r="AG82" s="5">
        <f t="shared" si="16"/>
        <v>2.471354751741182</v>
      </c>
      <c r="AI82" s="5">
        <v>63.19</v>
      </c>
      <c r="AJ82" s="5">
        <f t="shared" si="17"/>
        <v>0</v>
      </c>
    </row>
    <row r="83" spans="1:36">
      <c r="A83" s="11"/>
      <c r="B83" s="11" t="s">
        <v>73</v>
      </c>
      <c r="C83" s="5" t="s">
        <v>7</v>
      </c>
      <c r="D83" s="3" t="s">
        <v>174</v>
      </c>
      <c r="E83" s="5">
        <v>1</v>
      </c>
      <c r="F83" s="5" t="s">
        <v>56</v>
      </c>
      <c r="AB83" s="2"/>
      <c r="AC83" s="2"/>
      <c r="AD83" s="2"/>
    </row>
    <row r="84" spans="1:36">
      <c r="A84" s="11">
        <v>42087</v>
      </c>
      <c r="B84" s="11" t="s">
        <v>73</v>
      </c>
      <c r="C84" s="5" t="s">
        <v>7</v>
      </c>
      <c r="D84" s="5" t="s">
        <v>79</v>
      </c>
      <c r="E84" s="5">
        <v>4</v>
      </c>
      <c r="F84" s="5" t="s">
        <v>56</v>
      </c>
      <c r="G84" s="5">
        <v>0</v>
      </c>
      <c r="H84" s="5">
        <v>5</v>
      </c>
      <c r="I84" s="5">
        <v>0</v>
      </c>
      <c r="J84" s="5">
        <v>1</v>
      </c>
      <c r="K84" s="5">
        <v>0</v>
      </c>
      <c r="L84" s="5">
        <v>0</v>
      </c>
      <c r="AA84" s="5">
        <v>20</v>
      </c>
      <c r="AB84" s="2">
        <f>SUM(G84:Z84)</f>
        <v>6</v>
      </c>
      <c r="AC84" s="2">
        <f>SUM(G84+I84+K84+M84+O84+Q84+S84+U84+W84+Y84)</f>
        <v>0</v>
      </c>
      <c r="AD84" s="2">
        <f>SUM(H84+J84+L84+N84+P84+R84+T84+V84+X84+Z84)</f>
        <v>6</v>
      </c>
      <c r="AE84" s="5">
        <v>10151</v>
      </c>
      <c r="AF84" s="5">
        <f>AE84/1000</f>
        <v>10.151</v>
      </c>
      <c r="AG84" s="5">
        <f>AB84/AF84</f>
        <v>0.59107477095852623</v>
      </c>
      <c r="AI84" s="5">
        <v>63.19</v>
      </c>
      <c r="AJ84" s="5">
        <f>AH84*AI84</f>
        <v>0</v>
      </c>
    </row>
    <row r="85" spans="1:36">
      <c r="A85" s="11">
        <v>42093</v>
      </c>
      <c r="B85" s="11" t="s">
        <v>73</v>
      </c>
      <c r="C85" s="5" t="s">
        <v>7</v>
      </c>
      <c r="D85" s="5" t="s">
        <v>100</v>
      </c>
      <c r="E85" s="5">
        <v>6</v>
      </c>
      <c r="F85" s="5" t="s">
        <v>56</v>
      </c>
      <c r="G85" s="5">
        <v>6</v>
      </c>
      <c r="H85" s="5">
        <v>8</v>
      </c>
      <c r="I85" s="5">
        <v>2</v>
      </c>
      <c r="J85" s="5">
        <v>4</v>
      </c>
      <c r="K85" s="5">
        <v>1</v>
      </c>
      <c r="L85" s="5">
        <v>1</v>
      </c>
      <c r="M85" s="5">
        <v>0</v>
      </c>
      <c r="N85" s="5">
        <v>1</v>
      </c>
      <c r="O85" s="5">
        <v>0</v>
      </c>
      <c r="P85" s="5">
        <v>0</v>
      </c>
      <c r="AA85" s="5">
        <v>30</v>
      </c>
      <c r="AB85" s="2">
        <f>SUM(G85:Z85)</f>
        <v>23</v>
      </c>
      <c r="AC85" s="2">
        <f>SUM(G85+I85+K85+M85+O85+Q85+S85+U85+W85+Y85)</f>
        <v>9</v>
      </c>
      <c r="AD85" s="2">
        <f>SUM(H85+J85+L85+N85+P85+R85+T85+V85+X85+Z85)</f>
        <v>14</v>
      </c>
      <c r="AE85" s="5">
        <v>13333</v>
      </c>
      <c r="AF85" s="5">
        <f>AE85/1000</f>
        <v>13.333</v>
      </c>
      <c r="AG85" s="5">
        <f>AB85/AF85</f>
        <v>1.725043126078152</v>
      </c>
      <c r="AI85" s="5">
        <v>63.19</v>
      </c>
      <c r="AJ85" s="5">
        <f>AH85*AI85</f>
        <v>0</v>
      </c>
    </row>
    <row r="86" spans="1:36">
      <c r="A86" s="11"/>
      <c r="B86" s="11" t="s">
        <v>73</v>
      </c>
      <c r="C86" s="5" t="s">
        <v>7</v>
      </c>
      <c r="D86" s="3" t="s">
        <v>173</v>
      </c>
      <c r="E86" s="5">
        <v>7</v>
      </c>
      <c r="F86" s="5" t="s">
        <v>56</v>
      </c>
      <c r="AB86" s="2"/>
      <c r="AC86" s="2"/>
      <c r="AD86" s="2"/>
    </row>
    <row r="87" spans="1:36">
      <c r="A87" s="11">
        <v>42079</v>
      </c>
      <c r="B87" s="11" t="s">
        <v>73</v>
      </c>
      <c r="C87" s="5" t="s">
        <v>7</v>
      </c>
      <c r="D87" s="3" t="s">
        <v>21</v>
      </c>
      <c r="E87" s="5">
        <v>10</v>
      </c>
      <c r="F87" s="5" t="s">
        <v>56</v>
      </c>
      <c r="G87" s="5">
        <v>1</v>
      </c>
      <c r="H87" s="5">
        <v>6</v>
      </c>
      <c r="I87" s="5">
        <v>0</v>
      </c>
      <c r="J87" s="5">
        <v>5</v>
      </c>
      <c r="K87" s="5">
        <v>0</v>
      </c>
      <c r="L87" s="5">
        <v>3</v>
      </c>
      <c r="M87" s="5">
        <v>0</v>
      </c>
      <c r="N87" s="5">
        <v>0</v>
      </c>
      <c r="AA87" s="5">
        <v>25</v>
      </c>
      <c r="AB87" s="2">
        <f t="shared" ref="AB87:AB95" si="19">SUM(G87:Z87)</f>
        <v>15</v>
      </c>
      <c r="AC87" s="2">
        <f t="shared" ref="AC87:AC95" si="20">SUM(G87+I87+K87+M87+O87+Q87+S87+U87+W87+Y87)</f>
        <v>1</v>
      </c>
      <c r="AD87" s="2">
        <f t="shared" ref="AD87:AD95" si="21">SUM(H87+J87+L87+N87+P87+R87+T87+V87+X87+Z87)</f>
        <v>14</v>
      </c>
      <c r="AE87" s="5">
        <v>15044</v>
      </c>
      <c r="AF87" s="5">
        <f t="shared" ref="AF87:AF95" si="22">AE87/1000</f>
        <v>15.044</v>
      </c>
      <c r="AG87" s="5">
        <f t="shared" ref="AG87:AG95" si="23">AB87/AF87</f>
        <v>0.99707524594522734</v>
      </c>
      <c r="AI87" s="5">
        <v>63.19</v>
      </c>
      <c r="AJ87" s="5">
        <f t="shared" ref="AJ87:AJ95" si="24">AH87*AI87</f>
        <v>0</v>
      </c>
    </row>
    <row r="88" spans="1:36">
      <c r="A88" s="11">
        <v>42098</v>
      </c>
      <c r="B88" s="5" t="s">
        <v>73</v>
      </c>
      <c r="C88" s="5" t="s">
        <v>7</v>
      </c>
      <c r="D88" s="5" t="s">
        <v>122</v>
      </c>
      <c r="E88" s="5">
        <v>11</v>
      </c>
      <c r="F88" s="5" t="s">
        <v>56</v>
      </c>
      <c r="G88" s="5">
        <v>3</v>
      </c>
      <c r="H88" s="5">
        <v>29</v>
      </c>
      <c r="I88" s="5">
        <v>1</v>
      </c>
      <c r="J88" s="5">
        <v>8</v>
      </c>
      <c r="K88" s="5">
        <v>0</v>
      </c>
      <c r="L88" s="5">
        <v>1</v>
      </c>
      <c r="M88" s="5">
        <v>0</v>
      </c>
      <c r="N88" s="5">
        <v>0</v>
      </c>
      <c r="AA88" s="5">
        <v>25</v>
      </c>
      <c r="AB88" s="2">
        <f t="shared" si="19"/>
        <v>42</v>
      </c>
      <c r="AC88" s="2">
        <f t="shared" si="20"/>
        <v>4</v>
      </c>
      <c r="AD88" s="2">
        <f t="shared" si="21"/>
        <v>38</v>
      </c>
      <c r="AE88" s="5">
        <v>13517</v>
      </c>
      <c r="AF88" s="5">
        <f t="shared" si="22"/>
        <v>13.516999999999999</v>
      </c>
      <c r="AG88" s="5">
        <f t="shared" si="23"/>
        <v>3.1071983428275507</v>
      </c>
      <c r="AJ88" s="5">
        <f t="shared" si="24"/>
        <v>0</v>
      </c>
    </row>
    <row r="89" spans="1:36">
      <c r="A89" s="11">
        <v>42101</v>
      </c>
      <c r="B89" s="11" t="s">
        <v>73</v>
      </c>
      <c r="C89" s="5" t="s">
        <v>7</v>
      </c>
      <c r="D89" s="5" t="s">
        <v>129</v>
      </c>
      <c r="E89" s="5">
        <v>12</v>
      </c>
      <c r="F89" s="5" t="s">
        <v>56</v>
      </c>
      <c r="G89" s="5">
        <v>3</v>
      </c>
      <c r="H89" s="5">
        <v>35</v>
      </c>
      <c r="I89" s="5">
        <v>0</v>
      </c>
      <c r="J89" s="5">
        <v>3</v>
      </c>
      <c r="K89" s="5">
        <v>0</v>
      </c>
      <c r="L89" s="5">
        <v>0</v>
      </c>
      <c r="AA89" s="5">
        <v>20</v>
      </c>
      <c r="AB89" s="2">
        <f t="shared" si="19"/>
        <v>41</v>
      </c>
      <c r="AC89" s="2">
        <f t="shared" si="20"/>
        <v>3</v>
      </c>
      <c r="AD89" s="2">
        <f t="shared" si="21"/>
        <v>38</v>
      </c>
      <c r="AE89" s="5">
        <v>5041</v>
      </c>
      <c r="AF89" s="5">
        <f t="shared" si="22"/>
        <v>5.0410000000000004</v>
      </c>
      <c r="AG89" s="5">
        <f t="shared" si="23"/>
        <v>8.1333068835548499</v>
      </c>
      <c r="AJ89" s="5">
        <f t="shared" si="24"/>
        <v>0</v>
      </c>
    </row>
    <row r="90" spans="1:36">
      <c r="A90" s="11">
        <v>42101</v>
      </c>
      <c r="B90" s="11" t="s">
        <v>73</v>
      </c>
      <c r="C90" s="5" t="s">
        <v>7</v>
      </c>
      <c r="D90" s="5" t="s">
        <v>130</v>
      </c>
      <c r="E90" s="5">
        <v>13</v>
      </c>
      <c r="F90" s="5" t="s">
        <v>56</v>
      </c>
      <c r="G90" s="5">
        <v>4</v>
      </c>
      <c r="H90" s="5">
        <v>31</v>
      </c>
      <c r="I90" s="5">
        <v>0</v>
      </c>
      <c r="J90" s="5">
        <v>3</v>
      </c>
      <c r="K90" s="5">
        <v>0</v>
      </c>
      <c r="L90" s="5">
        <v>0</v>
      </c>
      <c r="AA90" s="5">
        <v>20</v>
      </c>
      <c r="AB90" s="2">
        <f t="shared" si="19"/>
        <v>38</v>
      </c>
      <c r="AC90" s="2">
        <f t="shared" si="20"/>
        <v>4</v>
      </c>
      <c r="AD90" s="2">
        <f t="shared" si="21"/>
        <v>34</v>
      </c>
      <c r="AE90" s="5">
        <v>5249</v>
      </c>
      <c r="AF90" s="5">
        <f t="shared" si="22"/>
        <v>5.2489999999999997</v>
      </c>
      <c r="AG90" s="5">
        <f t="shared" si="23"/>
        <v>7.2394741855591542</v>
      </c>
      <c r="AJ90" s="5">
        <f t="shared" si="24"/>
        <v>0</v>
      </c>
    </row>
    <row r="91" spans="1:36">
      <c r="A91" s="11">
        <v>42053</v>
      </c>
      <c r="B91" s="11" t="s">
        <v>74</v>
      </c>
      <c r="C91" s="5" t="s">
        <v>60</v>
      </c>
      <c r="D91" s="5" t="s">
        <v>61</v>
      </c>
      <c r="E91" s="5">
        <v>2</v>
      </c>
      <c r="F91" s="5" t="s">
        <v>54</v>
      </c>
      <c r="G91" s="5">
        <v>4</v>
      </c>
      <c r="H91" s="5">
        <v>10</v>
      </c>
      <c r="I91" s="5">
        <v>2</v>
      </c>
      <c r="J91" s="5">
        <v>7</v>
      </c>
      <c r="K91" s="5">
        <v>1</v>
      </c>
      <c r="L91" s="5">
        <v>4</v>
      </c>
      <c r="M91" s="5">
        <v>1</v>
      </c>
      <c r="N91" s="5">
        <v>3</v>
      </c>
      <c r="O91" s="5">
        <v>0</v>
      </c>
      <c r="P91" s="5">
        <v>0</v>
      </c>
      <c r="AA91" s="5">
        <v>30</v>
      </c>
      <c r="AB91" s="2">
        <f t="shared" si="19"/>
        <v>32</v>
      </c>
      <c r="AC91" s="2">
        <f t="shared" si="20"/>
        <v>8</v>
      </c>
      <c r="AD91" s="2">
        <f t="shared" si="21"/>
        <v>24</v>
      </c>
      <c r="AF91" s="5">
        <f t="shared" si="22"/>
        <v>0</v>
      </c>
      <c r="AG91" s="5" t="e">
        <f t="shared" si="23"/>
        <v>#DIV/0!</v>
      </c>
      <c r="AI91" s="5">
        <v>95.58</v>
      </c>
      <c r="AJ91" s="5">
        <f t="shared" si="24"/>
        <v>0</v>
      </c>
    </row>
    <row r="92" spans="1:36">
      <c r="A92" s="11">
        <v>42053</v>
      </c>
      <c r="B92" s="11" t="s">
        <v>74</v>
      </c>
      <c r="C92" s="5" t="s">
        <v>60</v>
      </c>
      <c r="D92" s="5" t="s">
        <v>63</v>
      </c>
      <c r="E92" s="5">
        <v>4</v>
      </c>
      <c r="F92" s="5" t="s">
        <v>54</v>
      </c>
      <c r="G92" s="5">
        <v>3</v>
      </c>
      <c r="H92" s="5">
        <v>26</v>
      </c>
      <c r="I92" s="5">
        <v>0</v>
      </c>
      <c r="J92" s="5">
        <v>2</v>
      </c>
      <c r="K92" s="5">
        <v>0</v>
      </c>
      <c r="L92" s="5">
        <v>0</v>
      </c>
      <c r="AA92" s="5">
        <v>20</v>
      </c>
      <c r="AB92" s="2">
        <f t="shared" si="19"/>
        <v>31</v>
      </c>
      <c r="AC92" s="2">
        <f t="shared" si="20"/>
        <v>3</v>
      </c>
      <c r="AD92" s="2">
        <f t="shared" si="21"/>
        <v>28</v>
      </c>
      <c r="AF92" s="5">
        <f t="shared" si="22"/>
        <v>0</v>
      </c>
      <c r="AG92" s="5" t="e">
        <f t="shared" si="23"/>
        <v>#DIV/0!</v>
      </c>
      <c r="AI92" s="5">
        <v>95.58</v>
      </c>
      <c r="AJ92" s="5">
        <f t="shared" si="24"/>
        <v>0</v>
      </c>
    </row>
    <row r="93" spans="1:36">
      <c r="A93" s="11">
        <v>42079</v>
      </c>
      <c r="B93" s="11" t="s">
        <v>74</v>
      </c>
      <c r="C93" s="5" t="s">
        <v>7</v>
      </c>
      <c r="D93" s="5" t="s">
        <v>31</v>
      </c>
      <c r="E93" s="5">
        <v>6</v>
      </c>
      <c r="F93" s="5" t="s">
        <v>54</v>
      </c>
      <c r="G93" s="5">
        <v>6</v>
      </c>
      <c r="H93" s="5">
        <v>24</v>
      </c>
      <c r="I93" s="5">
        <v>0</v>
      </c>
      <c r="J93" s="5">
        <v>2</v>
      </c>
      <c r="K93" s="5">
        <v>0</v>
      </c>
      <c r="L93" s="5">
        <v>0</v>
      </c>
      <c r="AA93" s="5">
        <v>20</v>
      </c>
      <c r="AB93" s="2">
        <f t="shared" si="19"/>
        <v>32</v>
      </c>
      <c r="AC93" s="2">
        <f t="shared" si="20"/>
        <v>6</v>
      </c>
      <c r="AD93" s="2">
        <f t="shared" si="21"/>
        <v>26</v>
      </c>
      <c r="AE93" s="5">
        <v>7580</v>
      </c>
      <c r="AF93" s="5">
        <f t="shared" si="22"/>
        <v>7.58</v>
      </c>
      <c r="AG93" s="5">
        <f t="shared" si="23"/>
        <v>4.2216358839050132</v>
      </c>
      <c r="AI93" s="5">
        <v>95.58</v>
      </c>
      <c r="AJ93" s="5">
        <f t="shared" si="24"/>
        <v>0</v>
      </c>
    </row>
    <row r="94" spans="1:36">
      <c r="A94" s="11">
        <v>42079</v>
      </c>
      <c r="B94" s="11" t="s">
        <v>74</v>
      </c>
      <c r="C94" s="5" t="s">
        <v>7</v>
      </c>
      <c r="D94" s="5" t="s">
        <v>25</v>
      </c>
      <c r="E94" s="5">
        <v>8</v>
      </c>
      <c r="F94" s="5" t="s">
        <v>54</v>
      </c>
      <c r="G94" s="5">
        <v>0</v>
      </c>
      <c r="H94" s="5">
        <v>5</v>
      </c>
      <c r="I94" s="5">
        <v>0</v>
      </c>
      <c r="J94" s="5">
        <v>0</v>
      </c>
      <c r="AA94" s="5">
        <v>15</v>
      </c>
      <c r="AB94" s="2">
        <f t="shared" si="19"/>
        <v>5</v>
      </c>
      <c r="AC94" s="2">
        <f t="shared" si="20"/>
        <v>0</v>
      </c>
      <c r="AD94" s="2">
        <f t="shared" si="21"/>
        <v>5</v>
      </c>
      <c r="AE94" s="5">
        <v>7555</v>
      </c>
      <c r="AF94" s="5">
        <f t="shared" si="22"/>
        <v>7.5549999999999997</v>
      </c>
      <c r="AG94" s="5">
        <f t="shared" si="23"/>
        <v>0.66181336863004636</v>
      </c>
      <c r="AI94" s="5">
        <v>95.58</v>
      </c>
      <c r="AJ94" s="5">
        <f t="shared" si="24"/>
        <v>0</v>
      </c>
    </row>
    <row r="95" spans="1:36">
      <c r="A95" s="11">
        <v>42088</v>
      </c>
      <c r="B95" s="11" t="s">
        <v>74</v>
      </c>
      <c r="C95" s="5" t="s">
        <v>7</v>
      </c>
      <c r="D95" s="5" t="s">
        <v>187</v>
      </c>
      <c r="E95" s="5">
        <v>12</v>
      </c>
      <c r="F95" s="5" t="s">
        <v>54</v>
      </c>
      <c r="G95" s="5">
        <v>2</v>
      </c>
      <c r="H95" s="5">
        <v>14</v>
      </c>
      <c r="I95" s="5">
        <v>0</v>
      </c>
      <c r="J95" s="5">
        <v>0</v>
      </c>
      <c r="AA95" s="5">
        <v>15</v>
      </c>
      <c r="AB95" s="2">
        <f t="shared" si="19"/>
        <v>16</v>
      </c>
      <c r="AC95" s="2">
        <f t="shared" si="20"/>
        <v>2</v>
      </c>
      <c r="AD95" s="2">
        <f t="shared" si="21"/>
        <v>14</v>
      </c>
      <c r="AE95" s="5">
        <v>1286</v>
      </c>
      <c r="AF95" s="5">
        <f t="shared" si="22"/>
        <v>1.286</v>
      </c>
      <c r="AG95" s="5">
        <f t="shared" si="23"/>
        <v>12.441679626749611</v>
      </c>
      <c r="AI95" s="5">
        <v>95.58</v>
      </c>
      <c r="AJ95" s="5">
        <f t="shared" si="24"/>
        <v>0</v>
      </c>
    </row>
    <row r="96" spans="1:36">
      <c r="A96" s="11"/>
      <c r="B96" s="11" t="s">
        <v>74</v>
      </c>
      <c r="C96" s="5" t="s">
        <v>7</v>
      </c>
      <c r="D96" s="3" t="s">
        <v>185</v>
      </c>
      <c r="E96" s="5">
        <v>14</v>
      </c>
      <c r="F96" s="5" t="s">
        <v>54</v>
      </c>
      <c r="AB96" s="2"/>
      <c r="AC96" s="2"/>
      <c r="AD96" s="2"/>
    </row>
    <row r="97" spans="1:49">
      <c r="A97" s="11">
        <v>42052</v>
      </c>
      <c r="B97" s="11" t="s">
        <v>74</v>
      </c>
      <c r="C97" s="5" t="s">
        <v>7</v>
      </c>
      <c r="D97" s="3" t="s">
        <v>55</v>
      </c>
      <c r="E97" s="5">
        <v>1</v>
      </c>
      <c r="F97" s="5" t="s">
        <v>56</v>
      </c>
      <c r="G97" s="5">
        <v>5</v>
      </c>
      <c r="H97" s="5">
        <v>11</v>
      </c>
      <c r="I97" s="5">
        <v>5</v>
      </c>
      <c r="J97" s="5">
        <v>10</v>
      </c>
      <c r="K97" s="5">
        <v>0</v>
      </c>
      <c r="L97" s="5">
        <v>2</v>
      </c>
      <c r="M97" s="5">
        <v>0</v>
      </c>
      <c r="N97" s="5">
        <v>1</v>
      </c>
      <c r="O97" s="5">
        <v>0</v>
      </c>
      <c r="P97" s="5">
        <v>0</v>
      </c>
      <c r="AA97" s="5">
        <v>30</v>
      </c>
      <c r="AB97" s="2">
        <f t="shared" ref="AB97:AB109" si="25">SUM(G97:Z97)</f>
        <v>34</v>
      </c>
      <c r="AC97" s="2">
        <f t="shared" ref="AC97:AC109" si="26">SUM(G97+I97+K97+M97+O97+Q97+S97+U97+W97+Y97)</f>
        <v>10</v>
      </c>
      <c r="AD97" s="2">
        <f t="shared" ref="AD97:AD109" si="27">SUM(H97+J97+L97+N97+P97+R97+T97+V97+X97+Z97)</f>
        <v>24</v>
      </c>
      <c r="AF97" s="5">
        <f t="shared" ref="AF97:AF109" si="28">AE97/1000</f>
        <v>0</v>
      </c>
      <c r="AG97" s="5" t="e">
        <f t="shared" ref="AG97:AG109" si="29">AB97/AF97</f>
        <v>#DIV/0!</v>
      </c>
      <c r="AI97" s="5">
        <v>95.58</v>
      </c>
      <c r="AJ97" s="5">
        <f t="shared" ref="AJ97:AJ109" si="30">AH97*AI97</f>
        <v>0</v>
      </c>
      <c r="AW97" s="5" t="s">
        <v>121</v>
      </c>
    </row>
    <row r="98" spans="1:49">
      <c r="A98" s="11">
        <v>42052</v>
      </c>
      <c r="B98" s="11" t="s">
        <v>74</v>
      </c>
      <c r="C98" s="5" t="s">
        <v>7</v>
      </c>
      <c r="D98" s="3" t="s">
        <v>57</v>
      </c>
      <c r="E98" s="5">
        <v>3</v>
      </c>
      <c r="F98" s="5" t="s">
        <v>56</v>
      </c>
      <c r="G98" s="5">
        <v>7</v>
      </c>
      <c r="H98" s="5">
        <v>18</v>
      </c>
      <c r="I98" s="5">
        <v>0</v>
      </c>
      <c r="J98" s="5">
        <v>9</v>
      </c>
      <c r="K98" s="5">
        <v>2</v>
      </c>
      <c r="L98" s="5">
        <v>4</v>
      </c>
      <c r="M98" s="5">
        <v>0</v>
      </c>
      <c r="N98" s="5">
        <v>6</v>
      </c>
      <c r="O98" s="5">
        <v>0</v>
      </c>
      <c r="P98" s="5">
        <v>0</v>
      </c>
      <c r="AA98" s="5">
        <v>30</v>
      </c>
      <c r="AB98" s="2">
        <f t="shared" si="25"/>
        <v>46</v>
      </c>
      <c r="AC98" s="2">
        <f t="shared" si="26"/>
        <v>9</v>
      </c>
      <c r="AD98" s="2">
        <f t="shared" si="27"/>
        <v>37</v>
      </c>
      <c r="AF98" s="5">
        <f t="shared" si="28"/>
        <v>0</v>
      </c>
      <c r="AG98" s="5" t="e">
        <f t="shared" si="29"/>
        <v>#DIV/0!</v>
      </c>
      <c r="AI98" s="5">
        <v>95.58</v>
      </c>
      <c r="AJ98" s="5">
        <f t="shared" si="30"/>
        <v>0</v>
      </c>
    </row>
    <row r="99" spans="1:49">
      <c r="A99" s="11">
        <v>42053</v>
      </c>
      <c r="B99" s="11" t="s">
        <v>74</v>
      </c>
      <c r="C99" s="5" t="s">
        <v>60</v>
      </c>
      <c r="D99" s="3" t="s">
        <v>64</v>
      </c>
      <c r="E99" s="5">
        <v>5</v>
      </c>
      <c r="F99" s="5" t="s">
        <v>56</v>
      </c>
      <c r="G99" s="5">
        <v>3</v>
      </c>
      <c r="H99" s="5">
        <v>14</v>
      </c>
      <c r="I99" s="5">
        <v>0</v>
      </c>
      <c r="J99" s="5">
        <v>2</v>
      </c>
      <c r="K99" s="5">
        <v>0</v>
      </c>
      <c r="L99" s="5">
        <v>0</v>
      </c>
      <c r="AA99" s="5">
        <v>20</v>
      </c>
      <c r="AB99" s="2">
        <f t="shared" si="25"/>
        <v>19</v>
      </c>
      <c r="AC99" s="2">
        <f t="shared" si="26"/>
        <v>3</v>
      </c>
      <c r="AD99" s="2">
        <f t="shared" si="27"/>
        <v>16</v>
      </c>
      <c r="AF99" s="5">
        <f t="shared" si="28"/>
        <v>0</v>
      </c>
      <c r="AG99" s="5" t="e">
        <f t="shared" si="29"/>
        <v>#DIV/0!</v>
      </c>
      <c r="AI99" s="5">
        <v>95.58</v>
      </c>
      <c r="AJ99" s="5">
        <f t="shared" si="30"/>
        <v>0</v>
      </c>
    </row>
    <row r="100" spans="1:49">
      <c r="A100" s="11">
        <v>42093</v>
      </c>
      <c r="B100" s="11" t="s">
        <v>74</v>
      </c>
      <c r="C100" s="5" t="s">
        <v>7</v>
      </c>
      <c r="D100" s="3" t="s">
        <v>109</v>
      </c>
      <c r="E100" s="5">
        <v>7</v>
      </c>
      <c r="F100" s="5" t="s">
        <v>56</v>
      </c>
      <c r="G100" s="5">
        <v>1</v>
      </c>
      <c r="H100" s="5">
        <v>21</v>
      </c>
      <c r="I100" s="5">
        <v>0</v>
      </c>
      <c r="J100" s="5">
        <v>0</v>
      </c>
      <c r="AA100" s="5">
        <v>15</v>
      </c>
      <c r="AB100" s="2">
        <f t="shared" si="25"/>
        <v>22</v>
      </c>
      <c r="AC100" s="2">
        <f t="shared" si="26"/>
        <v>1</v>
      </c>
      <c r="AD100" s="2">
        <f t="shared" si="27"/>
        <v>21</v>
      </c>
      <c r="AF100" s="5">
        <f t="shared" si="28"/>
        <v>0</v>
      </c>
      <c r="AG100" s="5" t="e">
        <f t="shared" si="29"/>
        <v>#DIV/0!</v>
      </c>
      <c r="AJ100" s="5">
        <f t="shared" si="30"/>
        <v>0</v>
      </c>
    </row>
    <row r="101" spans="1:49">
      <c r="A101" s="11">
        <v>42079</v>
      </c>
      <c r="B101" s="11" t="s">
        <v>74</v>
      </c>
      <c r="C101" s="5" t="s">
        <v>7</v>
      </c>
      <c r="D101" s="3" t="s">
        <v>10</v>
      </c>
      <c r="E101" s="5">
        <v>9</v>
      </c>
      <c r="F101" s="5" t="s">
        <v>56</v>
      </c>
      <c r="G101" s="5">
        <v>2</v>
      </c>
      <c r="H101" s="5">
        <v>10</v>
      </c>
      <c r="I101" s="5">
        <v>0</v>
      </c>
      <c r="J101" s="5">
        <v>0</v>
      </c>
      <c r="AA101" s="5">
        <v>15</v>
      </c>
      <c r="AB101" s="2">
        <f t="shared" si="25"/>
        <v>12</v>
      </c>
      <c r="AC101" s="2">
        <f t="shared" si="26"/>
        <v>2</v>
      </c>
      <c r="AD101" s="2">
        <f t="shared" si="27"/>
        <v>10</v>
      </c>
      <c r="AE101" s="5">
        <v>3500</v>
      </c>
      <c r="AF101" s="5">
        <f t="shared" si="28"/>
        <v>3.5</v>
      </c>
      <c r="AG101" s="5">
        <f t="shared" si="29"/>
        <v>3.4285714285714284</v>
      </c>
      <c r="AI101" s="5">
        <v>95.58</v>
      </c>
      <c r="AJ101" s="5">
        <f t="shared" si="30"/>
        <v>0</v>
      </c>
    </row>
    <row r="102" spans="1:49">
      <c r="A102" s="11">
        <v>42052</v>
      </c>
      <c r="B102" s="11" t="s">
        <v>74</v>
      </c>
      <c r="C102" s="5" t="s">
        <v>7</v>
      </c>
      <c r="D102" s="3" t="s">
        <v>53</v>
      </c>
      <c r="E102" s="5">
        <v>10</v>
      </c>
      <c r="F102" s="5" t="s">
        <v>56</v>
      </c>
      <c r="G102" s="5">
        <v>15</v>
      </c>
      <c r="H102" s="5">
        <v>37</v>
      </c>
      <c r="I102" s="5">
        <v>3</v>
      </c>
      <c r="J102" s="5">
        <v>11</v>
      </c>
      <c r="K102" s="5">
        <v>1</v>
      </c>
      <c r="L102" s="5">
        <v>1</v>
      </c>
      <c r="M102" s="5">
        <v>1</v>
      </c>
      <c r="N102" s="5">
        <v>1</v>
      </c>
      <c r="O102" s="5">
        <v>0</v>
      </c>
      <c r="P102" s="5">
        <v>0</v>
      </c>
      <c r="AA102" s="5">
        <v>30</v>
      </c>
      <c r="AB102" s="2">
        <f t="shared" si="25"/>
        <v>70</v>
      </c>
      <c r="AC102" s="2">
        <f t="shared" si="26"/>
        <v>20</v>
      </c>
      <c r="AD102" s="2">
        <f t="shared" si="27"/>
        <v>50</v>
      </c>
      <c r="AF102" s="5">
        <f t="shared" si="28"/>
        <v>0</v>
      </c>
      <c r="AG102" s="5" t="e">
        <f t="shared" si="29"/>
        <v>#DIV/0!</v>
      </c>
      <c r="AI102" s="5">
        <v>95.58</v>
      </c>
      <c r="AJ102" s="5">
        <f t="shared" si="30"/>
        <v>0</v>
      </c>
    </row>
    <row r="103" spans="1:49">
      <c r="A103" s="11">
        <v>42053</v>
      </c>
      <c r="B103" s="11" t="s">
        <v>74</v>
      </c>
      <c r="C103" s="5" t="s">
        <v>60</v>
      </c>
      <c r="D103" s="3" t="s">
        <v>62</v>
      </c>
      <c r="E103" s="5">
        <v>11</v>
      </c>
      <c r="F103" s="5" t="s">
        <v>56</v>
      </c>
      <c r="G103" s="5">
        <v>1</v>
      </c>
      <c r="H103" s="5">
        <v>25</v>
      </c>
      <c r="I103" s="5">
        <v>2</v>
      </c>
      <c r="J103" s="5">
        <v>11</v>
      </c>
      <c r="K103" s="5">
        <v>1</v>
      </c>
      <c r="L103" s="5">
        <v>7</v>
      </c>
      <c r="M103" s="5">
        <v>0</v>
      </c>
      <c r="N103" s="5">
        <v>1</v>
      </c>
      <c r="O103" s="5">
        <v>0</v>
      </c>
      <c r="P103" s="5">
        <v>0</v>
      </c>
      <c r="AA103" s="5">
        <v>30</v>
      </c>
      <c r="AB103" s="2">
        <f t="shared" si="25"/>
        <v>48</v>
      </c>
      <c r="AC103" s="2">
        <f t="shared" si="26"/>
        <v>4</v>
      </c>
      <c r="AD103" s="2">
        <f t="shared" si="27"/>
        <v>44</v>
      </c>
      <c r="AF103" s="5">
        <f t="shared" si="28"/>
        <v>0</v>
      </c>
      <c r="AG103" s="5" t="e">
        <f t="shared" si="29"/>
        <v>#DIV/0!</v>
      </c>
      <c r="AI103" s="5">
        <v>95.58</v>
      </c>
      <c r="AJ103" s="5">
        <f t="shared" si="30"/>
        <v>0</v>
      </c>
    </row>
    <row r="104" spans="1:49">
      <c r="A104" s="11">
        <v>42087</v>
      </c>
      <c r="B104" s="11" t="s">
        <v>74</v>
      </c>
      <c r="C104" s="5" t="s">
        <v>7</v>
      </c>
      <c r="D104" s="5" t="s">
        <v>81</v>
      </c>
      <c r="E104" s="5">
        <v>15</v>
      </c>
      <c r="F104" s="5" t="s">
        <v>56</v>
      </c>
      <c r="G104" s="5">
        <v>2</v>
      </c>
      <c r="H104" s="5">
        <v>23</v>
      </c>
      <c r="I104" s="5">
        <v>0</v>
      </c>
      <c r="J104" s="5">
        <v>6</v>
      </c>
      <c r="K104" s="5">
        <v>0</v>
      </c>
      <c r="L104" s="5">
        <v>5</v>
      </c>
      <c r="M104" s="5">
        <v>1</v>
      </c>
      <c r="N104" s="5">
        <v>0</v>
      </c>
      <c r="O104" s="5">
        <v>0</v>
      </c>
      <c r="P104" s="5">
        <v>0</v>
      </c>
      <c r="AA104" s="5">
        <v>30</v>
      </c>
      <c r="AB104" s="2">
        <f t="shared" si="25"/>
        <v>37</v>
      </c>
      <c r="AC104" s="2">
        <f t="shared" si="26"/>
        <v>3</v>
      </c>
      <c r="AD104" s="2">
        <f t="shared" si="27"/>
        <v>34</v>
      </c>
      <c r="AE104" s="5">
        <v>16134</v>
      </c>
      <c r="AF104" s="5">
        <f t="shared" si="28"/>
        <v>16.134</v>
      </c>
      <c r="AG104" s="5">
        <f t="shared" si="29"/>
        <v>2.2932936655510101</v>
      </c>
      <c r="AI104" s="5">
        <v>95.58</v>
      </c>
      <c r="AJ104" s="5">
        <f t="shared" si="30"/>
        <v>0</v>
      </c>
    </row>
    <row r="105" spans="1:49">
      <c r="A105" s="11">
        <v>42101</v>
      </c>
      <c r="B105" s="11" t="s">
        <v>34</v>
      </c>
      <c r="C105" s="5" t="s">
        <v>7</v>
      </c>
      <c r="D105" s="5" t="s">
        <v>190</v>
      </c>
      <c r="E105" s="5">
        <v>2</v>
      </c>
      <c r="F105" s="5" t="s">
        <v>54</v>
      </c>
      <c r="G105" s="5">
        <v>0</v>
      </c>
      <c r="H105" s="5">
        <v>7</v>
      </c>
      <c r="I105" s="5">
        <v>0</v>
      </c>
      <c r="J105" s="5">
        <v>0</v>
      </c>
      <c r="AA105" s="5">
        <v>15</v>
      </c>
      <c r="AB105" s="2">
        <f t="shared" si="25"/>
        <v>7</v>
      </c>
      <c r="AC105" s="2">
        <f t="shared" si="26"/>
        <v>0</v>
      </c>
      <c r="AD105" s="2">
        <f t="shared" si="27"/>
        <v>7</v>
      </c>
      <c r="AE105" s="5">
        <v>13579</v>
      </c>
      <c r="AF105" s="5">
        <f t="shared" si="28"/>
        <v>13.579000000000001</v>
      </c>
      <c r="AG105" s="5">
        <f t="shared" si="29"/>
        <v>0.51550187789969804</v>
      </c>
      <c r="AJ105" s="5">
        <f t="shared" si="30"/>
        <v>0</v>
      </c>
    </row>
    <row r="106" spans="1:49">
      <c r="A106" s="11">
        <v>42079</v>
      </c>
      <c r="B106" s="11" t="s">
        <v>34</v>
      </c>
      <c r="C106" s="5" t="s">
        <v>7</v>
      </c>
      <c r="D106" s="3" t="s">
        <v>24</v>
      </c>
      <c r="E106" s="5">
        <v>4</v>
      </c>
      <c r="F106" s="5" t="s">
        <v>54</v>
      </c>
      <c r="G106" s="5">
        <v>3</v>
      </c>
      <c r="H106" s="5">
        <v>28</v>
      </c>
      <c r="I106" s="5">
        <v>1</v>
      </c>
      <c r="J106" s="5">
        <v>6</v>
      </c>
      <c r="K106" s="5">
        <v>4</v>
      </c>
      <c r="L106" s="5">
        <v>1</v>
      </c>
      <c r="M106" s="5">
        <v>0</v>
      </c>
      <c r="N106" s="5">
        <v>0</v>
      </c>
      <c r="AA106" s="5">
        <v>25</v>
      </c>
      <c r="AB106" s="2">
        <f t="shared" si="25"/>
        <v>43</v>
      </c>
      <c r="AC106" s="2">
        <f t="shared" si="26"/>
        <v>8</v>
      </c>
      <c r="AD106" s="2">
        <f t="shared" si="27"/>
        <v>35</v>
      </c>
      <c r="AE106" s="5">
        <v>14051</v>
      </c>
      <c r="AF106" s="5">
        <f t="shared" si="28"/>
        <v>14.051</v>
      </c>
      <c r="AG106" s="5">
        <f t="shared" si="29"/>
        <v>3.0602804070884635</v>
      </c>
      <c r="AI106" s="5">
        <v>62.75</v>
      </c>
      <c r="AJ106" s="5">
        <f t="shared" si="30"/>
        <v>0</v>
      </c>
    </row>
    <row r="107" spans="1:49">
      <c r="A107" s="11">
        <v>42095</v>
      </c>
      <c r="B107" s="11" t="s">
        <v>34</v>
      </c>
      <c r="C107" s="5" t="s">
        <v>7</v>
      </c>
      <c r="D107" s="5" t="s">
        <v>110</v>
      </c>
      <c r="E107" s="5">
        <v>6</v>
      </c>
      <c r="F107" s="5" t="s">
        <v>54</v>
      </c>
      <c r="G107" s="5">
        <v>1</v>
      </c>
      <c r="H107" s="5">
        <v>8</v>
      </c>
      <c r="I107" s="5">
        <v>0</v>
      </c>
      <c r="J107" s="5">
        <v>0</v>
      </c>
      <c r="AA107" s="5">
        <v>15</v>
      </c>
      <c r="AB107" s="2">
        <f t="shared" si="25"/>
        <v>9</v>
      </c>
      <c r="AC107" s="2">
        <f t="shared" si="26"/>
        <v>1</v>
      </c>
      <c r="AD107" s="2">
        <f t="shared" si="27"/>
        <v>8</v>
      </c>
      <c r="AE107" s="5">
        <v>9333</v>
      </c>
      <c r="AF107" s="5">
        <f t="shared" si="28"/>
        <v>9.3330000000000002</v>
      </c>
      <c r="AG107" s="5">
        <f t="shared" si="29"/>
        <v>0.96432015429122464</v>
      </c>
      <c r="AJ107" s="5">
        <f t="shared" si="30"/>
        <v>0</v>
      </c>
    </row>
    <row r="108" spans="1:49">
      <c r="A108" s="11">
        <v>42108</v>
      </c>
      <c r="B108" s="11" t="s">
        <v>34</v>
      </c>
      <c r="C108" s="5" t="s">
        <v>7</v>
      </c>
      <c r="D108" s="5" t="s">
        <v>138</v>
      </c>
      <c r="E108" s="5">
        <v>9</v>
      </c>
      <c r="F108" s="5" t="s">
        <v>54</v>
      </c>
      <c r="G108" s="5">
        <v>2</v>
      </c>
      <c r="H108" s="5">
        <v>3</v>
      </c>
      <c r="I108" s="5">
        <v>0</v>
      </c>
      <c r="J108" s="5">
        <v>0</v>
      </c>
      <c r="AA108" s="5">
        <v>15</v>
      </c>
      <c r="AB108" s="2">
        <f t="shared" si="25"/>
        <v>5</v>
      </c>
      <c r="AC108" s="2">
        <f t="shared" si="26"/>
        <v>2</v>
      </c>
      <c r="AD108" s="2">
        <f t="shared" si="27"/>
        <v>3</v>
      </c>
      <c r="AE108" s="5">
        <v>5949</v>
      </c>
      <c r="AF108" s="5">
        <f t="shared" si="28"/>
        <v>5.9489999999999998</v>
      </c>
      <c r="AG108" s="5">
        <f t="shared" si="29"/>
        <v>0.84047739115817788</v>
      </c>
      <c r="AJ108" s="5">
        <f t="shared" si="30"/>
        <v>0</v>
      </c>
    </row>
    <row r="109" spans="1:49">
      <c r="A109" s="11">
        <v>42093</v>
      </c>
      <c r="B109" s="11" t="s">
        <v>34</v>
      </c>
      <c r="C109" s="5" t="s">
        <v>7</v>
      </c>
      <c r="D109" s="5" t="s">
        <v>107</v>
      </c>
      <c r="E109" s="5">
        <v>11</v>
      </c>
      <c r="F109" s="5" t="s">
        <v>54</v>
      </c>
      <c r="G109" s="5">
        <v>1</v>
      </c>
      <c r="H109" s="5">
        <v>12</v>
      </c>
      <c r="I109" s="5">
        <v>0</v>
      </c>
      <c r="J109" s="5">
        <v>0</v>
      </c>
      <c r="AA109" s="5">
        <v>15</v>
      </c>
      <c r="AB109" s="2">
        <f t="shared" si="25"/>
        <v>13</v>
      </c>
      <c r="AC109" s="2">
        <f t="shared" si="26"/>
        <v>1</v>
      </c>
      <c r="AD109" s="2">
        <f t="shared" si="27"/>
        <v>12</v>
      </c>
      <c r="AE109" s="5">
        <v>8657</v>
      </c>
      <c r="AF109" s="5">
        <f t="shared" si="28"/>
        <v>8.657</v>
      </c>
      <c r="AG109" s="5">
        <f t="shared" si="29"/>
        <v>1.5016749451311078</v>
      </c>
      <c r="AI109" s="5">
        <v>62.75</v>
      </c>
      <c r="AJ109" s="5">
        <f t="shared" si="30"/>
        <v>0</v>
      </c>
    </row>
    <row r="110" spans="1:49">
      <c r="A110" s="11"/>
      <c r="B110" s="11" t="s">
        <v>34</v>
      </c>
      <c r="C110" s="5" t="s">
        <v>7</v>
      </c>
      <c r="D110" s="5" t="s">
        <v>188</v>
      </c>
      <c r="E110" s="5">
        <v>1</v>
      </c>
      <c r="F110" s="5" t="s">
        <v>56</v>
      </c>
      <c r="AB110" s="2"/>
      <c r="AC110" s="2"/>
      <c r="AD110" s="2"/>
    </row>
    <row r="111" spans="1:49">
      <c r="A111" s="11">
        <v>42093</v>
      </c>
      <c r="B111" s="11" t="s">
        <v>34</v>
      </c>
      <c r="C111" s="5" t="s">
        <v>7</v>
      </c>
      <c r="D111" s="5" t="s">
        <v>101</v>
      </c>
      <c r="E111" s="5">
        <v>3</v>
      </c>
      <c r="F111" s="5" t="s">
        <v>56</v>
      </c>
      <c r="G111" s="5">
        <v>1</v>
      </c>
      <c r="H111" s="5">
        <v>14</v>
      </c>
      <c r="I111" s="5">
        <v>0</v>
      </c>
      <c r="J111" s="5">
        <v>4</v>
      </c>
      <c r="K111" s="5">
        <v>0</v>
      </c>
      <c r="L111" s="5">
        <v>3</v>
      </c>
      <c r="M111" s="5">
        <v>0</v>
      </c>
      <c r="N111" s="5">
        <v>2</v>
      </c>
      <c r="O111" s="5">
        <v>0</v>
      </c>
      <c r="P111" s="5">
        <v>0</v>
      </c>
      <c r="AA111" s="5">
        <v>30</v>
      </c>
      <c r="AB111" s="2">
        <f t="shared" ref="AB111:AB116" si="31">SUM(G111:Z111)</f>
        <v>24</v>
      </c>
      <c r="AC111" s="2">
        <f t="shared" ref="AC111:AD116" si="32">SUM(G111+I111+K111+M111+O111+Q111+S111+U111+W111+Y111)</f>
        <v>1</v>
      </c>
      <c r="AD111" s="2">
        <f t="shared" si="32"/>
        <v>23</v>
      </c>
      <c r="AE111" s="5">
        <v>15858</v>
      </c>
      <c r="AF111" s="5">
        <f t="shared" ref="AF111:AF116" si="33">AE111/1000</f>
        <v>15.858000000000001</v>
      </c>
      <c r="AG111" s="5">
        <f t="shared" ref="AG111:AG116" si="34">AB111/AF111</f>
        <v>1.5134317063942488</v>
      </c>
      <c r="AI111" s="5">
        <v>62.75</v>
      </c>
      <c r="AJ111" s="5">
        <f t="shared" ref="AJ111:AJ116" si="35">AH111*AI111</f>
        <v>0</v>
      </c>
    </row>
    <row r="112" spans="1:49">
      <c r="A112" s="11">
        <v>42093</v>
      </c>
      <c r="B112" s="11" t="s">
        <v>34</v>
      </c>
      <c r="C112" s="5" t="s">
        <v>7</v>
      </c>
      <c r="D112" s="5" t="s">
        <v>105</v>
      </c>
      <c r="E112" s="5">
        <v>5</v>
      </c>
      <c r="F112" s="5" t="s">
        <v>56</v>
      </c>
      <c r="G112" s="5">
        <v>1</v>
      </c>
      <c r="H112" s="5">
        <v>20</v>
      </c>
      <c r="I112" s="5">
        <v>0</v>
      </c>
      <c r="J112" s="5">
        <v>3</v>
      </c>
      <c r="K112" s="5">
        <v>0</v>
      </c>
      <c r="L112" s="5">
        <v>1</v>
      </c>
      <c r="M112" s="5">
        <v>0</v>
      </c>
      <c r="N112" s="5">
        <v>0</v>
      </c>
      <c r="AA112" s="5">
        <v>25</v>
      </c>
      <c r="AB112" s="2">
        <f t="shared" si="31"/>
        <v>25</v>
      </c>
      <c r="AC112" s="2">
        <f t="shared" si="32"/>
        <v>1</v>
      </c>
      <c r="AD112" s="2">
        <f t="shared" si="32"/>
        <v>24</v>
      </c>
      <c r="AE112" s="5">
        <v>15351</v>
      </c>
      <c r="AF112" s="5">
        <f t="shared" si="33"/>
        <v>15.351000000000001</v>
      </c>
      <c r="AG112" s="5">
        <f t="shared" si="34"/>
        <v>1.6285584001042277</v>
      </c>
      <c r="AI112" s="5">
        <v>62.75</v>
      </c>
      <c r="AJ112" s="5">
        <f t="shared" si="35"/>
        <v>0</v>
      </c>
    </row>
    <row r="113" spans="1:36">
      <c r="A113" s="11">
        <v>42101</v>
      </c>
      <c r="B113" s="11" t="s">
        <v>34</v>
      </c>
      <c r="C113" s="5" t="s">
        <v>7</v>
      </c>
      <c r="D113" s="3" t="s">
        <v>128</v>
      </c>
      <c r="E113" s="5">
        <v>7</v>
      </c>
      <c r="F113" s="5" t="s">
        <v>56</v>
      </c>
      <c r="G113" s="5">
        <v>0</v>
      </c>
      <c r="H113" s="5">
        <v>8</v>
      </c>
      <c r="I113" s="5">
        <v>0</v>
      </c>
      <c r="J113" s="5">
        <v>0</v>
      </c>
      <c r="AA113" s="5">
        <v>15</v>
      </c>
      <c r="AB113" s="2">
        <f t="shared" si="31"/>
        <v>8</v>
      </c>
      <c r="AC113" s="2">
        <f t="shared" si="32"/>
        <v>0</v>
      </c>
      <c r="AD113" s="2">
        <f t="shared" si="32"/>
        <v>8</v>
      </c>
      <c r="AE113" s="5">
        <v>22300</v>
      </c>
      <c r="AF113" s="5">
        <f t="shared" si="33"/>
        <v>22.3</v>
      </c>
      <c r="AG113" s="5">
        <f t="shared" si="34"/>
        <v>0.35874439461883406</v>
      </c>
      <c r="AJ113" s="5">
        <f t="shared" si="35"/>
        <v>0</v>
      </c>
    </row>
    <row r="114" spans="1:36">
      <c r="A114" s="11">
        <v>42079</v>
      </c>
      <c r="B114" s="11" t="s">
        <v>34</v>
      </c>
      <c r="C114" s="5" t="s">
        <v>7</v>
      </c>
      <c r="D114" s="3" t="s">
        <v>35</v>
      </c>
      <c r="E114" s="5">
        <v>8</v>
      </c>
      <c r="F114" s="5" t="s">
        <v>56</v>
      </c>
      <c r="G114" s="5">
        <v>0</v>
      </c>
      <c r="H114" s="5">
        <v>3</v>
      </c>
      <c r="I114" s="5">
        <v>0</v>
      </c>
      <c r="J114" s="5">
        <v>0</v>
      </c>
      <c r="AA114" s="5">
        <v>15</v>
      </c>
      <c r="AB114" s="2">
        <f t="shared" si="31"/>
        <v>3</v>
      </c>
      <c r="AC114" s="2">
        <f t="shared" si="32"/>
        <v>0</v>
      </c>
      <c r="AD114" s="2">
        <f t="shared" si="32"/>
        <v>3</v>
      </c>
      <c r="AE114" s="5">
        <v>9281</v>
      </c>
      <c r="AF114" s="5">
        <f t="shared" si="33"/>
        <v>9.2810000000000006</v>
      </c>
      <c r="AG114" s="5">
        <f t="shared" si="34"/>
        <v>0.3232410300614158</v>
      </c>
      <c r="AI114" s="5">
        <v>62.75</v>
      </c>
      <c r="AJ114" s="5">
        <f t="shared" si="35"/>
        <v>0</v>
      </c>
    </row>
    <row r="115" spans="1:36">
      <c r="A115" s="11">
        <v>42079</v>
      </c>
      <c r="B115" s="11" t="s">
        <v>34</v>
      </c>
      <c r="C115" s="5" t="s">
        <v>7</v>
      </c>
      <c r="D115" s="5" t="s">
        <v>14</v>
      </c>
      <c r="E115" s="5">
        <v>10</v>
      </c>
      <c r="F115" s="5" t="s">
        <v>56</v>
      </c>
      <c r="G115" s="5">
        <v>1</v>
      </c>
      <c r="H115" s="5">
        <v>11</v>
      </c>
      <c r="I115" s="5">
        <v>0</v>
      </c>
      <c r="J115" s="5">
        <v>0</v>
      </c>
      <c r="AA115" s="5">
        <v>15</v>
      </c>
      <c r="AB115" s="2">
        <f t="shared" si="31"/>
        <v>12</v>
      </c>
      <c r="AC115" s="2">
        <f t="shared" si="32"/>
        <v>1</v>
      </c>
      <c r="AD115" s="2">
        <f t="shared" si="32"/>
        <v>11</v>
      </c>
      <c r="AE115" s="5">
        <v>7119</v>
      </c>
      <c r="AF115" s="5">
        <f t="shared" si="33"/>
        <v>7.1189999999999998</v>
      </c>
      <c r="AG115" s="5">
        <f t="shared" si="34"/>
        <v>1.6856300042140751</v>
      </c>
      <c r="AI115" s="5">
        <v>62.75</v>
      </c>
      <c r="AJ115" s="5">
        <f t="shared" si="35"/>
        <v>0</v>
      </c>
    </row>
    <row r="116" spans="1:36">
      <c r="A116" s="11">
        <v>42079</v>
      </c>
      <c r="B116" s="11" t="s">
        <v>34</v>
      </c>
      <c r="C116" s="5" t="s">
        <v>7</v>
      </c>
      <c r="D116" s="5" t="s">
        <v>50</v>
      </c>
      <c r="E116" s="5">
        <v>12</v>
      </c>
      <c r="F116" s="5" t="s">
        <v>56</v>
      </c>
      <c r="G116" s="5">
        <v>2</v>
      </c>
      <c r="H116" s="5">
        <v>22</v>
      </c>
      <c r="I116" s="5">
        <v>0</v>
      </c>
      <c r="J116" s="5">
        <v>1</v>
      </c>
      <c r="K116" s="5">
        <v>0</v>
      </c>
      <c r="L116" s="5">
        <v>0</v>
      </c>
      <c r="AA116" s="5">
        <v>20</v>
      </c>
      <c r="AB116" s="2">
        <f t="shared" si="31"/>
        <v>25</v>
      </c>
      <c r="AC116" s="2">
        <f t="shared" si="32"/>
        <v>2</v>
      </c>
      <c r="AD116" s="2">
        <f t="shared" si="32"/>
        <v>23</v>
      </c>
      <c r="AE116" s="5">
        <v>10121</v>
      </c>
      <c r="AF116" s="5">
        <f t="shared" si="33"/>
        <v>10.121</v>
      </c>
      <c r="AG116" s="5">
        <f t="shared" si="34"/>
        <v>2.4701116490465367</v>
      </c>
      <c r="AI116" s="5">
        <v>62.75</v>
      </c>
      <c r="AJ116" s="5">
        <f t="shared" si="35"/>
        <v>0</v>
      </c>
    </row>
    <row r="117" spans="1:36">
      <c r="A117" s="11"/>
      <c r="B117" s="11" t="s">
        <v>34</v>
      </c>
      <c r="C117" s="5" t="s">
        <v>7</v>
      </c>
      <c r="D117" s="3" t="s">
        <v>189</v>
      </c>
      <c r="E117" s="5">
        <v>14</v>
      </c>
      <c r="F117" s="5" t="s">
        <v>56</v>
      </c>
      <c r="AB117" s="2"/>
      <c r="AC117" s="2"/>
      <c r="AD117" s="2"/>
    </row>
    <row r="118" spans="1:36">
      <c r="AB118" s="2">
        <f t="shared" ref="AB118:AB130" si="36">SUM(G118:Z118)</f>
        <v>0</v>
      </c>
      <c r="AC118" s="2">
        <f t="shared" ref="AC118:AC130" si="37">SUM(G118+I118+K118+M118+O118+Q118+S118+U118+W118+Y118)</f>
        <v>0</v>
      </c>
      <c r="AD118" s="2">
        <f t="shared" ref="AD118:AD130" si="38">SUM(H118+J118+L118+N118+P118+R118+T118+V118+X118+Z118)</f>
        <v>0</v>
      </c>
      <c r="AF118" s="5">
        <f t="shared" ref="AF118:AF130" si="39">AE118/1000</f>
        <v>0</v>
      </c>
      <c r="AG118" s="5" t="e">
        <f t="shared" ref="AG118:AG130" si="40">AB118/AF118</f>
        <v>#DIV/0!</v>
      </c>
      <c r="AJ118" s="5">
        <f t="shared" ref="AJ118:AJ130" si="41">AH118*AI118</f>
        <v>0</v>
      </c>
    </row>
    <row r="119" spans="1:36">
      <c r="AB119" s="2">
        <f t="shared" si="36"/>
        <v>0</v>
      </c>
      <c r="AC119" s="2">
        <f t="shared" si="37"/>
        <v>0</v>
      </c>
      <c r="AD119" s="2">
        <f t="shared" si="38"/>
        <v>0</v>
      </c>
      <c r="AF119" s="5">
        <f t="shared" si="39"/>
        <v>0</v>
      </c>
      <c r="AG119" s="5" t="e">
        <f t="shared" si="40"/>
        <v>#DIV/0!</v>
      </c>
      <c r="AJ119" s="5">
        <f t="shared" si="41"/>
        <v>0</v>
      </c>
    </row>
    <row r="120" spans="1:36">
      <c r="AB120" s="2">
        <f t="shared" si="36"/>
        <v>0</v>
      </c>
      <c r="AC120" s="2">
        <f t="shared" si="37"/>
        <v>0</v>
      </c>
      <c r="AD120" s="2">
        <f t="shared" si="38"/>
        <v>0</v>
      </c>
      <c r="AF120" s="5">
        <f t="shared" si="39"/>
        <v>0</v>
      </c>
      <c r="AG120" s="5" t="e">
        <f t="shared" si="40"/>
        <v>#DIV/0!</v>
      </c>
      <c r="AJ120" s="5">
        <f t="shared" si="41"/>
        <v>0</v>
      </c>
    </row>
    <row r="121" spans="1:36">
      <c r="AB121" s="2">
        <f t="shared" si="36"/>
        <v>0</v>
      </c>
      <c r="AC121" s="2">
        <f t="shared" si="37"/>
        <v>0</v>
      </c>
      <c r="AD121" s="2">
        <f t="shared" si="38"/>
        <v>0</v>
      </c>
      <c r="AF121" s="5">
        <f t="shared" si="39"/>
        <v>0</v>
      </c>
      <c r="AG121" s="5" t="e">
        <f t="shared" si="40"/>
        <v>#DIV/0!</v>
      </c>
      <c r="AJ121" s="5">
        <f t="shared" si="41"/>
        <v>0</v>
      </c>
    </row>
    <row r="122" spans="1:36">
      <c r="AB122" s="2">
        <f t="shared" si="36"/>
        <v>0</v>
      </c>
      <c r="AC122" s="2">
        <f t="shared" si="37"/>
        <v>0</v>
      </c>
      <c r="AD122" s="2">
        <f t="shared" si="38"/>
        <v>0</v>
      </c>
      <c r="AF122" s="5">
        <f t="shared" si="39"/>
        <v>0</v>
      </c>
      <c r="AG122" s="5" t="e">
        <f t="shared" si="40"/>
        <v>#DIV/0!</v>
      </c>
      <c r="AJ122" s="5">
        <f t="shared" si="41"/>
        <v>0</v>
      </c>
    </row>
    <row r="123" spans="1:36">
      <c r="AB123" s="2">
        <f t="shared" si="36"/>
        <v>0</v>
      </c>
      <c r="AC123" s="2">
        <f t="shared" si="37"/>
        <v>0</v>
      </c>
      <c r="AD123" s="2">
        <f t="shared" si="38"/>
        <v>0</v>
      </c>
      <c r="AF123" s="5">
        <f t="shared" si="39"/>
        <v>0</v>
      </c>
      <c r="AG123" s="5" t="e">
        <f t="shared" si="40"/>
        <v>#DIV/0!</v>
      </c>
      <c r="AJ123" s="5">
        <f t="shared" si="41"/>
        <v>0</v>
      </c>
    </row>
    <row r="124" spans="1:36">
      <c r="AB124" s="2">
        <f t="shared" si="36"/>
        <v>0</v>
      </c>
      <c r="AC124" s="2">
        <f t="shared" si="37"/>
        <v>0</v>
      </c>
      <c r="AD124" s="2">
        <f t="shared" si="38"/>
        <v>0</v>
      </c>
      <c r="AF124" s="5">
        <f t="shared" si="39"/>
        <v>0</v>
      </c>
      <c r="AG124" s="5" t="e">
        <f t="shared" si="40"/>
        <v>#DIV/0!</v>
      </c>
      <c r="AJ124" s="5">
        <f t="shared" si="41"/>
        <v>0</v>
      </c>
    </row>
    <row r="125" spans="1:36">
      <c r="AB125" s="2">
        <f t="shared" si="36"/>
        <v>0</v>
      </c>
      <c r="AC125" s="2">
        <f t="shared" si="37"/>
        <v>0</v>
      </c>
      <c r="AD125" s="2">
        <f t="shared" si="38"/>
        <v>0</v>
      </c>
      <c r="AF125" s="5">
        <f t="shared" si="39"/>
        <v>0</v>
      </c>
      <c r="AG125" s="5" t="e">
        <f t="shared" si="40"/>
        <v>#DIV/0!</v>
      </c>
      <c r="AJ125" s="5">
        <f t="shared" si="41"/>
        <v>0</v>
      </c>
    </row>
    <row r="126" spans="1:36">
      <c r="AB126" s="2">
        <f t="shared" si="36"/>
        <v>0</v>
      </c>
      <c r="AC126" s="2">
        <f t="shared" si="37"/>
        <v>0</v>
      </c>
      <c r="AD126" s="2">
        <f t="shared" si="38"/>
        <v>0</v>
      </c>
      <c r="AF126" s="5">
        <f t="shared" si="39"/>
        <v>0</v>
      </c>
      <c r="AG126" s="5" t="e">
        <f t="shared" si="40"/>
        <v>#DIV/0!</v>
      </c>
      <c r="AJ126" s="5">
        <f t="shared" si="41"/>
        <v>0</v>
      </c>
    </row>
    <row r="127" spans="1:36">
      <c r="AB127" s="2">
        <f t="shared" si="36"/>
        <v>0</v>
      </c>
      <c r="AC127" s="2">
        <f t="shared" si="37"/>
        <v>0</v>
      </c>
      <c r="AD127" s="2">
        <f t="shared" si="38"/>
        <v>0</v>
      </c>
      <c r="AF127" s="5">
        <f t="shared" si="39"/>
        <v>0</v>
      </c>
      <c r="AG127" s="5" t="e">
        <f t="shared" si="40"/>
        <v>#DIV/0!</v>
      </c>
      <c r="AJ127" s="5">
        <f t="shared" si="41"/>
        <v>0</v>
      </c>
    </row>
    <row r="128" spans="1:36">
      <c r="AB128" s="2">
        <f t="shared" si="36"/>
        <v>0</v>
      </c>
      <c r="AC128" s="2">
        <f t="shared" si="37"/>
        <v>0</v>
      </c>
      <c r="AD128" s="2">
        <f t="shared" si="38"/>
        <v>0</v>
      </c>
      <c r="AF128" s="5">
        <f t="shared" si="39"/>
        <v>0</v>
      </c>
      <c r="AG128" s="5" t="e">
        <f t="shared" si="40"/>
        <v>#DIV/0!</v>
      </c>
      <c r="AJ128" s="5">
        <f t="shared" si="41"/>
        <v>0</v>
      </c>
    </row>
    <row r="129" spans="28:36">
      <c r="AB129" s="2">
        <f t="shared" si="36"/>
        <v>0</v>
      </c>
      <c r="AC129" s="2">
        <f t="shared" si="37"/>
        <v>0</v>
      </c>
      <c r="AD129" s="2">
        <f t="shared" si="38"/>
        <v>0</v>
      </c>
      <c r="AF129" s="5">
        <f t="shared" si="39"/>
        <v>0</v>
      </c>
      <c r="AG129" s="5" t="e">
        <f t="shared" si="40"/>
        <v>#DIV/0!</v>
      </c>
      <c r="AJ129" s="5">
        <f t="shared" si="41"/>
        <v>0</v>
      </c>
    </row>
    <row r="130" spans="28:36">
      <c r="AB130" s="2">
        <f t="shared" si="36"/>
        <v>0</v>
      </c>
      <c r="AC130" s="2">
        <f t="shared" si="37"/>
        <v>0</v>
      </c>
      <c r="AD130" s="2">
        <f t="shared" si="38"/>
        <v>0</v>
      </c>
      <c r="AF130" s="5">
        <f t="shared" si="39"/>
        <v>0</v>
      </c>
      <c r="AG130" s="5" t="e">
        <f t="shared" si="40"/>
        <v>#DIV/0!</v>
      </c>
      <c r="AJ130" s="5">
        <f t="shared" si="41"/>
        <v>0</v>
      </c>
    </row>
  </sheetData>
  <sortState ref="A3:AW130">
    <sortCondition ref="B3:B130"/>
    <sortCondition ref="F3:F130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9" sqref="D9"/>
    </sheetView>
  </sheetViews>
  <sheetFormatPr baseColWidth="10" defaultRowHeight="15" x14ac:dyDescent="0"/>
  <cols>
    <col min="4" max="4" width="19.33203125" customWidth="1"/>
  </cols>
  <sheetData>
    <row r="1" spans="1:9">
      <c r="A1" s="3" t="s">
        <v>41</v>
      </c>
      <c r="B1" s="3" t="s">
        <v>42</v>
      </c>
      <c r="C1" s="3" t="s">
        <v>43</v>
      </c>
      <c r="D1" s="3" t="s">
        <v>44</v>
      </c>
      <c r="E1" s="3" t="s">
        <v>98</v>
      </c>
      <c r="F1" s="3" t="s">
        <v>99</v>
      </c>
      <c r="G1" s="3" t="s">
        <v>78</v>
      </c>
      <c r="I1" s="3" t="s">
        <v>78</v>
      </c>
    </row>
    <row r="2" spans="1:9">
      <c r="B2" t="s">
        <v>68</v>
      </c>
      <c r="D2">
        <v>113</v>
      </c>
      <c r="E2">
        <v>0</v>
      </c>
      <c r="F2">
        <v>0.14888899999999999</v>
      </c>
    </row>
    <row r="3" spans="1:9">
      <c r="B3" t="s">
        <v>69</v>
      </c>
      <c r="D3">
        <v>69.78</v>
      </c>
      <c r="E3">
        <v>4.3520000000000003</v>
      </c>
      <c r="F3">
        <v>1.0942099999999999</v>
      </c>
    </row>
    <row r="4" spans="1:9">
      <c r="B4" t="s">
        <v>70</v>
      </c>
      <c r="D4">
        <v>43.98</v>
      </c>
      <c r="E4">
        <v>0.33900000000000002</v>
      </c>
      <c r="F4">
        <v>0.13739000000000001</v>
      </c>
    </row>
    <row r="5" spans="1:9">
      <c r="B5" t="s">
        <v>71</v>
      </c>
      <c r="D5">
        <v>43.43</v>
      </c>
      <c r="E5">
        <v>0.68284999999999996</v>
      </c>
      <c r="F5">
        <v>0.27177970000000001</v>
      </c>
    </row>
    <row r="6" spans="1:9">
      <c r="B6" t="s">
        <v>33</v>
      </c>
      <c r="D6">
        <v>33.89</v>
      </c>
      <c r="E6" t="s">
        <v>78</v>
      </c>
    </row>
    <row r="7" spans="1:9">
      <c r="B7" t="s">
        <v>73</v>
      </c>
      <c r="D7">
        <v>63.19</v>
      </c>
      <c r="E7">
        <v>0.55110999999999999</v>
      </c>
      <c r="F7">
        <v>0.122877</v>
      </c>
    </row>
    <row r="8" spans="1:9">
      <c r="B8" t="s">
        <v>72</v>
      </c>
      <c r="D8">
        <v>97.44</v>
      </c>
      <c r="E8">
        <v>0.65332999999999997</v>
      </c>
      <c r="F8">
        <v>0.12</v>
      </c>
    </row>
    <row r="9" spans="1:9">
      <c r="B9" t="s">
        <v>34</v>
      </c>
      <c r="D9">
        <v>62.75</v>
      </c>
      <c r="E9">
        <v>0.70125000000000004</v>
      </c>
      <c r="F9">
        <v>0.54028927000000004</v>
      </c>
    </row>
    <row r="10" spans="1:9">
      <c r="B10" t="s">
        <v>74</v>
      </c>
      <c r="D10">
        <v>95.58</v>
      </c>
      <c r="E10">
        <v>0.54778000000000004</v>
      </c>
      <c r="F10">
        <v>0.33710087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workbookViewId="0">
      <pane ySplit="1" topLeftCell="A2" activePane="bottomLeft" state="frozen"/>
      <selection pane="bottomLeft" activeCell="O2" sqref="O2"/>
    </sheetView>
  </sheetViews>
  <sheetFormatPr baseColWidth="10" defaultRowHeight="15" x14ac:dyDescent="0"/>
  <cols>
    <col min="1" max="1" width="10.83203125" style="3" customWidth="1"/>
    <col min="2" max="2" width="7" style="3" customWidth="1"/>
    <col min="3" max="3" width="6.6640625" style="3" customWidth="1"/>
    <col min="4" max="11" width="8.33203125" customWidth="1"/>
    <col min="12" max="12" width="11" customWidth="1"/>
    <col min="13" max="13" width="16.83203125" customWidth="1"/>
    <col min="14" max="14" width="8.33203125" customWidth="1"/>
    <col min="15" max="15" width="18" style="3" customWidth="1"/>
    <col min="16" max="17" width="10.83203125" style="10"/>
  </cols>
  <sheetData>
    <row r="1" spans="1:18">
      <c r="A1" s="3" t="s">
        <v>3</v>
      </c>
      <c r="B1" s="3" t="s">
        <v>192</v>
      </c>
      <c r="C1" s="3" t="s">
        <v>193</v>
      </c>
      <c r="D1" t="s">
        <v>144</v>
      </c>
      <c r="E1" t="s">
        <v>145</v>
      </c>
      <c r="F1" t="s">
        <v>183</v>
      </c>
      <c r="G1" t="s">
        <v>184</v>
      </c>
      <c r="H1" t="s">
        <v>146</v>
      </c>
      <c r="I1" t="s">
        <v>147</v>
      </c>
      <c r="J1" t="s">
        <v>148</v>
      </c>
      <c r="K1" t="s">
        <v>149</v>
      </c>
      <c r="L1" t="s">
        <v>164</v>
      </c>
      <c r="M1" t="s">
        <v>37</v>
      </c>
      <c r="N1" t="s">
        <v>165</v>
      </c>
      <c r="O1" s="3" t="s">
        <v>166</v>
      </c>
      <c r="P1" s="10" t="s">
        <v>196</v>
      </c>
      <c r="Q1" s="10" t="s">
        <v>197</v>
      </c>
      <c r="R1" t="s">
        <v>151</v>
      </c>
    </row>
    <row r="2" spans="1:18">
      <c r="A2" s="3" t="s">
        <v>154</v>
      </c>
      <c r="B2" s="3" t="s">
        <v>68</v>
      </c>
      <c r="C2" s="3">
        <v>1</v>
      </c>
      <c r="D2" s="7">
        <v>0.10277777777777779</v>
      </c>
      <c r="E2" t="s">
        <v>150</v>
      </c>
      <c r="F2" s="3" t="s">
        <v>54</v>
      </c>
      <c r="G2">
        <v>7</v>
      </c>
      <c r="H2">
        <v>0.87</v>
      </c>
      <c r="I2">
        <v>11</v>
      </c>
      <c r="J2">
        <v>1.01</v>
      </c>
      <c r="K2" t="s">
        <v>150</v>
      </c>
      <c r="L2">
        <v>113</v>
      </c>
      <c r="M2">
        <f t="shared" ref="M2:M33" si="0">L2*G2</f>
        <v>791</v>
      </c>
      <c r="N2">
        <v>7</v>
      </c>
      <c r="O2" s="3">
        <f>(N2/M2)*1000</f>
        <v>8.8495575221238933</v>
      </c>
      <c r="P2" s="10">
        <f t="shared" ref="P2:P33" si="1">(3.145*((H2/2)^2)*J2)</f>
        <v>0.60106375125000011</v>
      </c>
      <c r="Q2" s="10">
        <f t="shared" ref="Q2:Q33" si="2">N2/P2</f>
        <v>11.646019220827199</v>
      </c>
    </row>
    <row r="3" spans="1:18">
      <c r="A3" s="3" t="s">
        <v>125</v>
      </c>
      <c r="B3" s="3" t="s">
        <v>68</v>
      </c>
      <c r="C3" s="3">
        <v>2</v>
      </c>
      <c r="D3" s="7">
        <v>0.15763888888888888</v>
      </c>
      <c r="E3" t="s">
        <v>150</v>
      </c>
      <c r="F3" t="s">
        <v>56</v>
      </c>
      <c r="G3">
        <v>6</v>
      </c>
      <c r="H3">
        <v>0.91</v>
      </c>
      <c r="I3">
        <v>9</v>
      </c>
      <c r="J3">
        <v>1.37</v>
      </c>
      <c r="K3" t="s">
        <v>150</v>
      </c>
      <c r="L3">
        <v>113</v>
      </c>
      <c r="M3">
        <f t="shared" si="0"/>
        <v>678</v>
      </c>
      <c r="N3">
        <v>20</v>
      </c>
      <c r="O3" s="3">
        <f t="shared" ref="O3:O66" si="3">(N3/M3)*1000</f>
        <v>29.498525073746311</v>
      </c>
      <c r="P3" s="10">
        <f t="shared" si="1"/>
        <v>0.89199826625000012</v>
      </c>
      <c r="Q3" s="10">
        <f t="shared" si="2"/>
        <v>22.421568243715178</v>
      </c>
    </row>
    <row r="4" spans="1:18">
      <c r="A4" s="3" t="s">
        <v>155</v>
      </c>
      <c r="B4" s="3" t="s">
        <v>68</v>
      </c>
      <c r="C4" s="3">
        <v>3</v>
      </c>
      <c r="D4" s="7">
        <v>0.12708333333333333</v>
      </c>
      <c r="E4" t="s">
        <v>150</v>
      </c>
      <c r="F4" t="s">
        <v>56</v>
      </c>
      <c r="G4">
        <v>6</v>
      </c>
      <c r="H4">
        <v>1.29</v>
      </c>
      <c r="I4">
        <v>8</v>
      </c>
      <c r="J4">
        <v>1.45</v>
      </c>
      <c r="K4" t="s">
        <v>150</v>
      </c>
      <c r="L4">
        <v>113</v>
      </c>
      <c r="M4">
        <f t="shared" si="0"/>
        <v>678</v>
      </c>
      <c r="N4">
        <v>30</v>
      </c>
      <c r="O4" s="3">
        <f t="shared" si="3"/>
        <v>44.247787610619469</v>
      </c>
      <c r="P4" s="10">
        <f t="shared" si="1"/>
        <v>1.8971780062500001</v>
      </c>
      <c r="Q4" s="10">
        <f t="shared" si="2"/>
        <v>15.812960039157632</v>
      </c>
    </row>
    <row r="5" spans="1:18">
      <c r="A5" s="3" t="s">
        <v>133</v>
      </c>
      <c r="B5" s="3" t="s">
        <v>68</v>
      </c>
      <c r="C5" s="3">
        <v>4</v>
      </c>
      <c r="D5" s="7">
        <v>0.15902777777777777</v>
      </c>
      <c r="E5" t="s">
        <v>150</v>
      </c>
      <c r="F5" t="s">
        <v>56</v>
      </c>
      <c r="G5">
        <v>7</v>
      </c>
      <c r="H5">
        <v>0.7</v>
      </c>
      <c r="I5">
        <v>7</v>
      </c>
      <c r="J5">
        <v>1.31</v>
      </c>
      <c r="K5" t="s">
        <v>150</v>
      </c>
      <c r="L5">
        <v>113</v>
      </c>
      <c r="M5">
        <f t="shared" si="0"/>
        <v>791</v>
      </c>
      <c r="N5">
        <v>18</v>
      </c>
      <c r="O5" s="3">
        <f t="shared" si="3"/>
        <v>22.756005056890015</v>
      </c>
      <c r="P5" s="10">
        <f t="shared" si="1"/>
        <v>0.50469387499999996</v>
      </c>
      <c r="Q5" s="10">
        <f t="shared" si="2"/>
        <v>35.665184167333123</v>
      </c>
    </row>
    <row r="6" spans="1:18">
      <c r="A6" s="3" t="s">
        <v>84</v>
      </c>
      <c r="B6" s="3" t="s">
        <v>68</v>
      </c>
      <c r="C6" s="3">
        <v>5</v>
      </c>
      <c r="D6" s="7">
        <v>0.15</v>
      </c>
      <c r="E6" t="s">
        <v>150</v>
      </c>
      <c r="F6" t="s">
        <v>54</v>
      </c>
      <c r="G6">
        <v>5</v>
      </c>
      <c r="H6">
        <v>0.78</v>
      </c>
      <c r="I6">
        <v>10</v>
      </c>
      <c r="J6">
        <v>0.92</v>
      </c>
      <c r="K6" t="s">
        <v>150</v>
      </c>
      <c r="L6">
        <v>113</v>
      </c>
      <c r="M6">
        <f t="shared" si="0"/>
        <v>565</v>
      </c>
      <c r="N6">
        <v>19</v>
      </c>
      <c r="O6" s="3">
        <f t="shared" si="3"/>
        <v>33.628318584070797</v>
      </c>
      <c r="P6" s="10">
        <f t="shared" si="1"/>
        <v>0.44008614000000001</v>
      </c>
      <c r="Q6" s="10">
        <f t="shared" si="2"/>
        <v>43.173366014208035</v>
      </c>
      <c r="R6" t="s">
        <v>152</v>
      </c>
    </row>
    <row r="7" spans="1:18">
      <c r="A7" s="3" t="s">
        <v>28</v>
      </c>
      <c r="B7" s="3" t="s">
        <v>68</v>
      </c>
      <c r="C7" s="3">
        <v>6</v>
      </c>
      <c r="D7" s="7">
        <v>0.14791666666666667</v>
      </c>
      <c r="E7" t="s">
        <v>150</v>
      </c>
      <c r="F7" t="s">
        <v>56</v>
      </c>
      <c r="G7">
        <v>8</v>
      </c>
      <c r="H7">
        <v>0.64</v>
      </c>
      <c r="I7">
        <v>10</v>
      </c>
      <c r="J7">
        <v>0.95</v>
      </c>
      <c r="K7" t="s">
        <v>150</v>
      </c>
      <c r="L7">
        <v>113</v>
      </c>
      <c r="M7">
        <f t="shared" si="0"/>
        <v>904</v>
      </c>
      <c r="N7">
        <v>32</v>
      </c>
      <c r="O7" s="3">
        <f t="shared" si="3"/>
        <v>35.398230088495573</v>
      </c>
      <c r="P7" s="10">
        <f t="shared" si="1"/>
        <v>0.30594559999999998</v>
      </c>
      <c r="Q7" s="10">
        <f t="shared" si="2"/>
        <v>104.59375784453185</v>
      </c>
    </row>
    <row r="8" spans="1:18">
      <c r="A8" s="3" t="s">
        <v>32</v>
      </c>
      <c r="B8" s="3" t="s">
        <v>68</v>
      </c>
      <c r="C8" s="3">
        <v>7</v>
      </c>
      <c r="D8" s="7">
        <v>0.14097222222222222</v>
      </c>
      <c r="E8" t="s">
        <v>150</v>
      </c>
      <c r="F8" t="s">
        <v>56</v>
      </c>
      <c r="G8">
        <v>9</v>
      </c>
      <c r="H8">
        <v>0.75</v>
      </c>
      <c r="I8">
        <v>12</v>
      </c>
      <c r="J8">
        <v>0.9</v>
      </c>
      <c r="K8" t="s">
        <v>150</v>
      </c>
      <c r="L8">
        <v>113</v>
      </c>
      <c r="M8">
        <f t="shared" si="0"/>
        <v>1017</v>
      </c>
      <c r="N8">
        <v>10</v>
      </c>
      <c r="O8" s="3">
        <f t="shared" si="3"/>
        <v>9.8328416912487704</v>
      </c>
      <c r="P8" s="10">
        <f t="shared" si="1"/>
        <v>0.39803906249999998</v>
      </c>
      <c r="Q8" s="10">
        <f t="shared" si="2"/>
        <v>25.12316237806434</v>
      </c>
    </row>
    <row r="9" spans="1:18">
      <c r="A9" s="3" t="s">
        <v>156</v>
      </c>
      <c r="B9" s="3" t="s">
        <v>68</v>
      </c>
      <c r="C9" s="3">
        <v>8</v>
      </c>
      <c r="D9" s="7">
        <v>0.15625</v>
      </c>
      <c r="E9" t="s">
        <v>150</v>
      </c>
      <c r="F9" s="3" t="s">
        <v>54</v>
      </c>
      <c r="G9">
        <v>7</v>
      </c>
      <c r="H9">
        <v>0.73</v>
      </c>
      <c r="I9">
        <v>11</v>
      </c>
      <c r="J9">
        <v>1.06</v>
      </c>
      <c r="K9" t="s">
        <v>150</v>
      </c>
      <c r="L9">
        <v>113</v>
      </c>
      <c r="M9">
        <f t="shared" si="0"/>
        <v>791</v>
      </c>
      <c r="N9">
        <v>14</v>
      </c>
      <c r="O9" s="3">
        <f t="shared" si="3"/>
        <v>17.699115044247787</v>
      </c>
      <c r="P9" s="10">
        <f t="shared" si="1"/>
        <v>0.44413218249999997</v>
      </c>
      <c r="Q9" s="10">
        <f t="shared" si="2"/>
        <v>31.52214712564767</v>
      </c>
    </row>
    <row r="10" spans="1:18">
      <c r="A10" s="3" t="s">
        <v>51</v>
      </c>
      <c r="B10" s="3" t="s">
        <v>68</v>
      </c>
      <c r="C10" s="3">
        <v>9</v>
      </c>
      <c r="D10" s="7">
        <v>0.1125</v>
      </c>
      <c r="E10" t="s">
        <v>150</v>
      </c>
      <c r="F10" t="s">
        <v>56</v>
      </c>
      <c r="G10">
        <v>7</v>
      </c>
      <c r="H10">
        <v>1</v>
      </c>
      <c r="I10">
        <v>6</v>
      </c>
      <c r="J10">
        <v>1.25</v>
      </c>
      <c r="K10" t="s">
        <v>150</v>
      </c>
      <c r="L10">
        <v>113</v>
      </c>
      <c r="M10">
        <f t="shared" si="0"/>
        <v>791</v>
      </c>
      <c r="N10">
        <v>5</v>
      </c>
      <c r="O10" s="3">
        <f t="shared" si="3"/>
        <v>6.3211125158027812</v>
      </c>
      <c r="P10" s="10">
        <f t="shared" si="1"/>
        <v>0.98281249999999998</v>
      </c>
      <c r="Q10" s="10">
        <f t="shared" si="2"/>
        <v>5.0874403815580287</v>
      </c>
    </row>
    <row r="11" spans="1:18">
      <c r="A11" s="3" t="s">
        <v>157</v>
      </c>
      <c r="B11" s="3" t="s">
        <v>68</v>
      </c>
      <c r="C11" s="3">
        <v>10</v>
      </c>
      <c r="D11" s="7">
        <v>0.14583333333333334</v>
      </c>
      <c r="E11" t="s">
        <v>150</v>
      </c>
      <c r="F11" t="s">
        <v>54</v>
      </c>
      <c r="G11">
        <v>8</v>
      </c>
      <c r="H11">
        <v>0.9</v>
      </c>
      <c r="I11">
        <v>7</v>
      </c>
      <c r="J11">
        <v>1.2</v>
      </c>
      <c r="K11" t="s">
        <v>150</v>
      </c>
      <c r="L11">
        <v>113</v>
      </c>
      <c r="M11">
        <f t="shared" si="0"/>
        <v>904</v>
      </c>
      <c r="N11">
        <v>12</v>
      </c>
      <c r="O11" s="3">
        <f t="shared" si="3"/>
        <v>13.274336283185841</v>
      </c>
      <c r="P11" s="10">
        <f t="shared" si="1"/>
        <v>0.764235</v>
      </c>
      <c r="Q11" s="10">
        <f t="shared" si="2"/>
        <v>15.701976486290212</v>
      </c>
      <c r="R11" t="s">
        <v>78</v>
      </c>
    </row>
    <row r="12" spans="1:18">
      <c r="A12" s="3" t="s">
        <v>77</v>
      </c>
      <c r="B12" s="3" t="s">
        <v>68</v>
      </c>
      <c r="C12" s="3">
        <v>11</v>
      </c>
      <c r="D12" s="7">
        <v>0.16527777777777777</v>
      </c>
      <c r="E12" t="s">
        <v>150</v>
      </c>
      <c r="F12" t="s">
        <v>56</v>
      </c>
      <c r="G12">
        <v>10</v>
      </c>
      <c r="H12">
        <v>0.99</v>
      </c>
      <c r="I12">
        <v>12</v>
      </c>
      <c r="J12">
        <v>1.04</v>
      </c>
      <c r="K12" t="s">
        <v>150</v>
      </c>
      <c r="L12">
        <v>113</v>
      </c>
      <c r="M12">
        <f t="shared" si="0"/>
        <v>1130</v>
      </c>
      <c r="N12">
        <v>26</v>
      </c>
      <c r="O12" s="3">
        <f t="shared" si="3"/>
        <v>23.008849557522122</v>
      </c>
      <c r="P12" s="10">
        <f t="shared" si="1"/>
        <v>0.80142777000000009</v>
      </c>
      <c r="Q12" s="10">
        <f t="shared" si="2"/>
        <v>32.442100178285557</v>
      </c>
    </row>
    <row r="13" spans="1:18">
      <c r="A13" s="3" t="s">
        <v>116</v>
      </c>
      <c r="B13" s="3" t="s">
        <v>68</v>
      </c>
      <c r="C13" s="3">
        <v>14.1</v>
      </c>
      <c r="E13" t="s">
        <v>195</v>
      </c>
      <c r="F13" t="s">
        <v>54</v>
      </c>
      <c r="G13">
        <v>5</v>
      </c>
      <c r="H13">
        <v>0.6</v>
      </c>
      <c r="I13">
        <v>6</v>
      </c>
      <c r="J13">
        <v>0.73</v>
      </c>
      <c r="K13" t="s">
        <v>150</v>
      </c>
      <c r="L13">
        <v>113</v>
      </c>
      <c r="M13">
        <f t="shared" si="0"/>
        <v>565</v>
      </c>
      <c r="N13">
        <v>23</v>
      </c>
      <c r="O13" s="3">
        <f t="shared" si="3"/>
        <v>40.707964601769909</v>
      </c>
      <c r="P13" s="10">
        <f t="shared" si="1"/>
        <v>0.20662649999999996</v>
      </c>
      <c r="Q13" s="10">
        <f t="shared" si="2"/>
        <v>111.31195659801625</v>
      </c>
    </row>
    <row r="14" spans="1:18">
      <c r="A14" s="3" t="s">
        <v>191</v>
      </c>
      <c r="B14" s="3" t="s">
        <v>69</v>
      </c>
      <c r="C14" s="3">
        <v>1</v>
      </c>
      <c r="D14" s="7">
        <v>8.1944444444444445E-2</v>
      </c>
      <c r="E14" t="s">
        <v>150</v>
      </c>
      <c r="F14" s="3" t="s">
        <v>56</v>
      </c>
      <c r="G14">
        <v>4</v>
      </c>
      <c r="H14">
        <v>0.51</v>
      </c>
      <c r="I14">
        <v>3</v>
      </c>
      <c r="J14">
        <v>1.1100000000000001</v>
      </c>
      <c r="K14" t="s">
        <v>150</v>
      </c>
      <c r="L14">
        <v>69.78</v>
      </c>
      <c r="M14">
        <f t="shared" si="0"/>
        <v>279.12</v>
      </c>
      <c r="N14">
        <v>32</v>
      </c>
      <c r="O14" s="3">
        <f t="shared" si="3"/>
        <v>114.64603038119806</v>
      </c>
      <c r="P14" s="10">
        <f t="shared" si="1"/>
        <v>0.22699902375</v>
      </c>
      <c r="Q14" s="10">
        <f t="shared" si="2"/>
        <v>140.96976925875435</v>
      </c>
    </row>
    <row r="15" spans="1:18">
      <c r="A15" s="3" t="s">
        <v>194</v>
      </c>
      <c r="B15" s="3" t="s">
        <v>69</v>
      </c>
      <c r="C15" s="3">
        <v>3</v>
      </c>
      <c r="D15" s="7">
        <v>8.6805555555555566E-2</v>
      </c>
      <c r="E15" t="s">
        <v>150</v>
      </c>
      <c r="F15" t="s">
        <v>56</v>
      </c>
      <c r="G15">
        <v>7</v>
      </c>
      <c r="H15">
        <v>0.74</v>
      </c>
      <c r="I15">
        <v>8</v>
      </c>
      <c r="J15">
        <v>0.82</v>
      </c>
      <c r="K15" t="s">
        <v>150</v>
      </c>
      <c r="L15">
        <v>69.78</v>
      </c>
      <c r="M15">
        <f t="shared" si="0"/>
        <v>488.46000000000004</v>
      </c>
      <c r="N15">
        <v>31</v>
      </c>
      <c r="O15" s="3">
        <f t="shared" si="3"/>
        <v>63.464766818163199</v>
      </c>
      <c r="P15" s="10">
        <f t="shared" si="1"/>
        <v>0.35305140999999995</v>
      </c>
      <c r="Q15" s="10">
        <f t="shared" si="2"/>
        <v>87.805909060099779</v>
      </c>
    </row>
    <row r="16" spans="1:18">
      <c r="A16" s="3" t="s">
        <v>139</v>
      </c>
      <c r="B16" s="3" t="s">
        <v>69</v>
      </c>
      <c r="C16" s="3">
        <v>5</v>
      </c>
      <c r="D16" s="7">
        <v>9.6527777777777768E-2</v>
      </c>
      <c r="E16" t="s">
        <v>150</v>
      </c>
      <c r="F16" s="3" t="s">
        <v>56</v>
      </c>
      <c r="G16">
        <v>4</v>
      </c>
      <c r="H16">
        <v>0.56000000000000005</v>
      </c>
      <c r="I16">
        <v>2</v>
      </c>
      <c r="J16">
        <v>0.84</v>
      </c>
      <c r="K16" t="s">
        <v>150</v>
      </c>
      <c r="L16">
        <v>69.78</v>
      </c>
      <c r="M16">
        <f t="shared" si="0"/>
        <v>279.12</v>
      </c>
      <c r="N16">
        <v>7</v>
      </c>
      <c r="O16" s="3">
        <f t="shared" si="3"/>
        <v>25.078819145887071</v>
      </c>
      <c r="P16" s="10">
        <f t="shared" si="1"/>
        <v>0.20711712000000002</v>
      </c>
      <c r="Q16" s="10">
        <f t="shared" si="2"/>
        <v>33.797302704865729</v>
      </c>
    </row>
    <row r="17" spans="1:17">
      <c r="A17" s="3" t="s">
        <v>140</v>
      </c>
      <c r="B17" s="3" t="s">
        <v>69</v>
      </c>
      <c r="C17" s="3">
        <v>6</v>
      </c>
      <c r="D17" s="7">
        <v>8.0555555555555561E-2</v>
      </c>
      <c r="E17" t="s">
        <v>150</v>
      </c>
      <c r="F17" t="s">
        <v>56</v>
      </c>
      <c r="G17">
        <v>7</v>
      </c>
      <c r="H17">
        <v>0.74</v>
      </c>
      <c r="I17">
        <v>3</v>
      </c>
      <c r="J17">
        <v>0.87</v>
      </c>
      <c r="K17" t="s">
        <v>150</v>
      </c>
      <c r="L17">
        <v>69.78</v>
      </c>
      <c r="M17">
        <f t="shared" si="0"/>
        <v>488.46000000000004</v>
      </c>
      <c r="N17">
        <v>9</v>
      </c>
      <c r="O17" s="3">
        <f t="shared" si="3"/>
        <v>18.425254882692542</v>
      </c>
      <c r="P17" s="10">
        <f t="shared" si="1"/>
        <v>0.374578935</v>
      </c>
      <c r="Q17" s="10">
        <f t="shared" si="2"/>
        <v>24.02697845248559</v>
      </c>
    </row>
    <row r="18" spans="1:17">
      <c r="A18" s="3" t="s">
        <v>141</v>
      </c>
      <c r="B18" s="3" t="s">
        <v>69</v>
      </c>
      <c r="C18" s="3">
        <v>7</v>
      </c>
      <c r="D18" s="7">
        <v>9.3055555555555558E-2</v>
      </c>
      <c r="E18" t="s">
        <v>150</v>
      </c>
      <c r="F18" t="s">
        <v>56</v>
      </c>
      <c r="G18">
        <v>6</v>
      </c>
      <c r="H18">
        <v>0.6</v>
      </c>
      <c r="I18">
        <v>2</v>
      </c>
      <c r="J18">
        <v>0.68</v>
      </c>
      <c r="K18" t="s">
        <v>150</v>
      </c>
      <c r="L18">
        <v>69.78</v>
      </c>
      <c r="M18">
        <f t="shared" si="0"/>
        <v>418.68</v>
      </c>
      <c r="N18">
        <v>8</v>
      </c>
      <c r="O18" s="3">
        <f t="shared" si="3"/>
        <v>19.107671730199673</v>
      </c>
      <c r="P18" s="10">
        <f t="shared" si="1"/>
        <v>0.19247399999999998</v>
      </c>
      <c r="Q18" s="10">
        <f t="shared" si="2"/>
        <v>41.564055404885856</v>
      </c>
    </row>
    <row r="19" spans="1:17">
      <c r="A19" s="3" t="s">
        <v>86</v>
      </c>
      <c r="B19" s="3" t="s">
        <v>69</v>
      </c>
      <c r="C19" s="3">
        <v>8</v>
      </c>
      <c r="D19" s="7">
        <v>0.10416666666666667</v>
      </c>
      <c r="E19" t="s">
        <v>150</v>
      </c>
      <c r="F19" t="s">
        <v>54</v>
      </c>
      <c r="G19">
        <v>9</v>
      </c>
      <c r="H19">
        <v>0.75</v>
      </c>
      <c r="I19">
        <v>3</v>
      </c>
      <c r="J19">
        <v>0.79</v>
      </c>
      <c r="K19" t="s">
        <v>150</v>
      </c>
      <c r="L19">
        <v>69.78</v>
      </c>
      <c r="M19">
        <f t="shared" si="0"/>
        <v>628.02</v>
      </c>
      <c r="N19">
        <v>13</v>
      </c>
      <c r="O19" s="3">
        <f t="shared" si="3"/>
        <v>20.699977707716315</v>
      </c>
      <c r="P19" s="10">
        <f t="shared" si="1"/>
        <v>0.34938984375000004</v>
      </c>
      <c r="Q19" s="10">
        <f t="shared" si="2"/>
        <v>37.207721496626931</v>
      </c>
    </row>
    <row r="20" spans="1:17">
      <c r="A20" s="3" t="s">
        <v>168</v>
      </c>
      <c r="B20" s="3" t="s">
        <v>69</v>
      </c>
      <c r="C20" s="3">
        <v>9</v>
      </c>
      <c r="D20" s="7">
        <v>0.11875000000000001</v>
      </c>
      <c r="E20" t="s">
        <v>176</v>
      </c>
      <c r="F20" s="3" t="s">
        <v>54</v>
      </c>
      <c r="G20">
        <v>9</v>
      </c>
      <c r="H20">
        <v>0.81</v>
      </c>
      <c r="I20">
        <v>4</v>
      </c>
      <c r="J20">
        <v>0.77</v>
      </c>
      <c r="K20" t="s">
        <v>150</v>
      </c>
      <c r="L20">
        <v>69.78</v>
      </c>
      <c r="M20">
        <f t="shared" si="0"/>
        <v>628.02</v>
      </c>
      <c r="O20" s="3">
        <f t="shared" si="3"/>
        <v>0</v>
      </c>
      <c r="P20" s="10">
        <f t="shared" si="1"/>
        <v>0.39721114125000012</v>
      </c>
      <c r="Q20" s="10">
        <f t="shared" si="2"/>
        <v>0</v>
      </c>
    </row>
    <row r="21" spans="1:17">
      <c r="A21" s="3" t="s">
        <v>47</v>
      </c>
      <c r="B21" s="3" t="s">
        <v>69</v>
      </c>
      <c r="C21" s="3">
        <v>10</v>
      </c>
      <c r="D21" s="7">
        <v>8.4027777777777771E-2</v>
      </c>
      <c r="E21" t="s">
        <v>150</v>
      </c>
      <c r="F21" t="s">
        <v>54</v>
      </c>
      <c r="G21">
        <v>6</v>
      </c>
      <c r="H21">
        <v>0.72</v>
      </c>
      <c r="I21">
        <v>3</v>
      </c>
      <c r="J21">
        <v>0.83</v>
      </c>
      <c r="K21" t="s">
        <v>150</v>
      </c>
      <c r="L21">
        <v>69.78</v>
      </c>
      <c r="M21">
        <f t="shared" si="0"/>
        <v>418.68</v>
      </c>
      <c r="N21">
        <v>24</v>
      </c>
      <c r="O21" s="3">
        <f t="shared" si="3"/>
        <v>57.32301519059903</v>
      </c>
      <c r="P21" s="10">
        <f t="shared" si="1"/>
        <v>0.33830135999999994</v>
      </c>
      <c r="Q21" s="10">
        <f t="shared" si="2"/>
        <v>70.942664847696747</v>
      </c>
    </row>
    <row r="22" spans="1:17">
      <c r="A22" s="3" t="s">
        <v>48</v>
      </c>
      <c r="B22" s="3" t="s">
        <v>69</v>
      </c>
      <c r="C22" s="3">
        <v>11</v>
      </c>
      <c r="D22" s="7">
        <v>9.7916666666666666E-2</v>
      </c>
      <c r="E22" t="s">
        <v>150</v>
      </c>
      <c r="F22" t="s">
        <v>54</v>
      </c>
      <c r="G22">
        <v>5</v>
      </c>
      <c r="H22">
        <v>0.55000000000000004</v>
      </c>
      <c r="I22">
        <v>6</v>
      </c>
      <c r="J22">
        <v>0.74</v>
      </c>
      <c r="K22" t="s">
        <v>150</v>
      </c>
      <c r="L22">
        <v>69.78</v>
      </c>
      <c r="M22">
        <f t="shared" si="0"/>
        <v>348.9</v>
      </c>
      <c r="N22">
        <v>25</v>
      </c>
      <c r="O22" s="3">
        <f t="shared" si="3"/>
        <v>71.653768988248785</v>
      </c>
      <c r="P22" s="10">
        <f t="shared" si="1"/>
        <v>0.17600206250000003</v>
      </c>
      <c r="Q22" s="10">
        <f t="shared" si="2"/>
        <v>142.04378996979082</v>
      </c>
    </row>
    <row r="23" spans="1:17">
      <c r="A23" s="3" t="s">
        <v>167</v>
      </c>
      <c r="B23" s="3" t="s">
        <v>69</v>
      </c>
      <c r="C23" s="3">
        <v>12</v>
      </c>
      <c r="D23" s="7">
        <v>0.12291666666666667</v>
      </c>
      <c r="E23" t="s">
        <v>150</v>
      </c>
      <c r="F23" s="3" t="s">
        <v>56</v>
      </c>
      <c r="G23">
        <v>4</v>
      </c>
      <c r="H23">
        <v>0.48</v>
      </c>
      <c r="I23">
        <v>8</v>
      </c>
      <c r="J23">
        <v>0.78</v>
      </c>
      <c r="K23" t="s">
        <v>150</v>
      </c>
      <c r="L23">
        <v>69.78</v>
      </c>
      <c r="M23">
        <f t="shared" si="0"/>
        <v>279.12</v>
      </c>
      <c r="N23">
        <v>0</v>
      </c>
      <c r="O23" s="3">
        <f t="shared" si="3"/>
        <v>0</v>
      </c>
      <c r="P23" s="10">
        <f t="shared" si="1"/>
        <v>0.14129856000000002</v>
      </c>
      <c r="Q23" s="10">
        <f t="shared" si="2"/>
        <v>0</v>
      </c>
    </row>
    <row r="24" spans="1:17">
      <c r="A24" s="3" t="s">
        <v>45</v>
      </c>
      <c r="B24" s="3" t="s">
        <v>69</v>
      </c>
      <c r="C24" s="3">
        <v>13</v>
      </c>
      <c r="D24" s="7">
        <v>0.1111111111111111</v>
      </c>
      <c r="E24" t="s">
        <v>150</v>
      </c>
      <c r="F24" t="s">
        <v>54</v>
      </c>
      <c r="G24">
        <v>4</v>
      </c>
      <c r="H24">
        <v>0.54</v>
      </c>
      <c r="I24">
        <v>5</v>
      </c>
      <c r="J24">
        <v>0.73</v>
      </c>
      <c r="K24" t="s">
        <v>150</v>
      </c>
      <c r="L24">
        <v>69.78</v>
      </c>
      <c r="M24">
        <f t="shared" si="0"/>
        <v>279.12</v>
      </c>
      <c r="N24">
        <v>16</v>
      </c>
      <c r="O24" s="3">
        <f t="shared" si="3"/>
        <v>57.32301519059903</v>
      </c>
      <c r="P24" s="10">
        <f t="shared" si="1"/>
        <v>0.16736746500000002</v>
      </c>
      <c r="Q24" s="10">
        <f t="shared" si="2"/>
        <v>95.598030357931265</v>
      </c>
    </row>
    <row r="25" spans="1:17">
      <c r="A25" s="3" t="s">
        <v>58</v>
      </c>
      <c r="B25" s="3" t="s">
        <v>70</v>
      </c>
      <c r="C25" s="3">
        <v>1</v>
      </c>
      <c r="D25" s="7">
        <v>0.12361111111111112</v>
      </c>
      <c r="E25" s="7" t="s">
        <v>176</v>
      </c>
      <c r="F25" t="s">
        <v>56</v>
      </c>
      <c r="G25">
        <v>5</v>
      </c>
      <c r="H25">
        <v>0.6</v>
      </c>
      <c r="I25">
        <v>6</v>
      </c>
      <c r="J25">
        <v>0.98</v>
      </c>
      <c r="K25" t="s">
        <v>150</v>
      </c>
      <c r="L25">
        <v>43.98</v>
      </c>
      <c r="M25">
        <f t="shared" si="0"/>
        <v>219.89999999999998</v>
      </c>
      <c r="N25">
        <v>8</v>
      </c>
      <c r="O25" s="3">
        <f t="shared" si="3"/>
        <v>36.380172805820827</v>
      </c>
      <c r="P25" s="10">
        <f t="shared" si="1"/>
        <v>0.27738899999999994</v>
      </c>
      <c r="Q25" s="10">
        <f t="shared" si="2"/>
        <v>28.840364974818762</v>
      </c>
    </row>
    <row r="26" spans="1:17">
      <c r="A26" s="5" t="s">
        <v>106</v>
      </c>
      <c r="B26" s="3" t="s">
        <v>70</v>
      </c>
      <c r="C26" s="3">
        <v>2</v>
      </c>
      <c r="D26" s="7">
        <v>0.18611111111111112</v>
      </c>
      <c r="E26" t="s">
        <v>150</v>
      </c>
      <c r="F26" t="s">
        <v>54</v>
      </c>
      <c r="G26">
        <v>16</v>
      </c>
      <c r="H26">
        <v>1.64</v>
      </c>
      <c r="I26">
        <v>8</v>
      </c>
      <c r="J26">
        <v>1.1200000000000001</v>
      </c>
      <c r="K26" t="s">
        <v>150</v>
      </c>
      <c r="L26">
        <v>43.98</v>
      </c>
      <c r="M26">
        <f t="shared" si="0"/>
        <v>703.68</v>
      </c>
      <c r="N26">
        <v>10</v>
      </c>
      <c r="O26" s="3">
        <f t="shared" si="3"/>
        <v>14.211005002273762</v>
      </c>
      <c r="P26" s="10">
        <f t="shared" si="1"/>
        <v>2.3684617599999997</v>
      </c>
      <c r="Q26" s="10">
        <f t="shared" si="2"/>
        <v>4.2221496537904839</v>
      </c>
    </row>
    <row r="27" spans="1:17">
      <c r="A27" s="3" t="s">
        <v>65</v>
      </c>
      <c r="B27" s="3" t="s">
        <v>70</v>
      </c>
      <c r="C27" s="3">
        <v>3</v>
      </c>
      <c r="D27" s="7">
        <v>0.16666666666666666</v>
      </c>
      <c r="E27" t="s">
        <v>176</v>
      </c>
      <c r="F27" t="s">
        <v>56</v>
      </c>
      <c r="G27">
        <v>14</v>
      </c>
      <c r="H27">
        <v>1.24</v>
      </c>
      <c r="I27">
        <v>10</v>
      </c>
      <c r="J27">
        <v>0.95</v>
      </c>
      <c r="K27" t="s">
        <v>176</v>
      </c>
      <c r="L27">
        <v>43.98</v>
      </c>
      <c r="M27">
        <f t="shared" si="0"/>
        <v>615.71999999999991</v>
      </c>
      <c r="N27">
        <v>14</v>
      </c>
      <c r="O27" s="3">
        <f t="shared" si="3"/>
        <v>22.737608003638019</v>
      </c>
      <c r="P27" s="10">
        <f t="shared" si="1"/>
        <v>1.1484911</v>
      </c>
      <c r="Q27" s="10">
        <f t="shared" si="2"/>
        <v>12.189907261797675</v>
      </c>
    </row>
    <row r="28" spans="1:17">
      <c r="A28" s="5" t="s">
        <v>26</v>
      </c>
      <c r="B28" s="3" t="s">
        <v>70</v>
      </c>
      <c r="C28" s="3">
        <v>4</v>
      </c>
      <c r="D28" s="7">
        <v>0.15138888888888888</v>
      </c>
      <c r="E28" t="s">
        <v>176</v>
      </c>
      <c r="F28" t="s">
        <v>54</v>
      </c>
      <c r="G28">
        <v>14</v>
      </c>
      <c r="H28">
        <v>1.2</v>
      </c>
      <c r="I28">
        <v>12</v>
      </c>
      <c r="J28">
        <v>0.94</v>
      </c>
      <c r="K28" t="s">
        <v>176</v>
      </c>
      <c r="L28">
        <v>43.98</v>
      </c>
      <c r="M28">
        <f t="shared" si="0"/>
        <v>615.71999999999991</v>
      </c>
      <c r="N28">
        <v>32</v>
      </c>
      <c r="O28" s="3">
        <f t="shared" si="3"/>
        <v>51.971675436886905</v>
      </c>
      <c r="P28" s="10">
        <f t="shared" si="1"/>
        <v>1.0642679999999998</v>
      </c>
      <c r="Q28" s="10">
        <f t="shared" si="2"/>
        <v>30.067614548215307</v>
      </c>
    </row>
    <row r="29" spans="1:17">
      <c r="A29" s="5" t="s">
        <v>46</v>
      </c>
      <c r="B29" s="3" t="s">
        <v>70</v>
      </c>
      <c r="C29" s="3">
        <v>5</v>
      </c>
      <c r="D29" s="7">
        <v>0.12361111111111112</v>
      </c>
      <c r="E29" t="s">
        <v>150</v>
      </c>
      <c r="F29" t="s">
        <v>54</v>
      </c>
      <c r="G29">
        <v>10</v>
      </c>
      <c r="H29">
        <v>0.81</v>
      </c>
      <c r="I29">
        <v>15</v>
      </c>
      <c r="J29">
        <v>1</v>
      </c>
      <c r="K29" t="s">
        <v>176</v>
      </c>
      <c r="L29">
        <v>43.98</v>
      </c>
      <c r="M29">
        <f t="shared" si="0"/>
        <v>439.79999999999995</v>
      </c>
      <c r="N29">
        <v>26</v>
      </c>
      <c r="O29" s="3">
        <f t="shared" si="3"/>
        <v>59.11778080945885</v>
      </c>
      <c r="P29" s="10">
        <f t="shared" si="1"/>
        <v>0.51585862500000013</v>
      </c>
      <c r="Q29" s="10">
        <f t="shared" si="2"/>
        <v>50.401406005375975</v>
      </c>
    </row>
    <row r="30" spans="1:17">
      <c r="A30" s="5" t="s">
        <v>115</v>
      </c>
      <c r="B30" s="3" t="s">
        <v>70</v>
      </c>
      <c r="C30" s="3">
        <v>6</v>
      </c>
      <c r="D30" s="7">
        <v>0.19791666666666666</v>
      </c>
      <c r="E30" t="s">
        <v>150</v>
      </c>
      <c r="F30" t="s">
        <v>56</v>
      </c>
      <c r="G30">
        <v>12</v>
      </c>
      <c r="H30">
        <v>1.19</v>
      </c>
      <c r="I30">
        <v>8</v>
      </c>
      <c r="J30">
        <v>1.21</v>
      </c>
      <c r="K30" t="s">
        <v>150</v>
      </c>
      <c r="L30">
        <v>43.98</v>
      </c>
      <c r="M30">
        <f t="shared" si="0"/>
        <v>527.76</v>
      </c>
      <c r="N30">
        <v>11</v>
      </c>
      <c r="O30" s="3">
        <f t="shared" si="3"/>
        <v>20.842807336668184</v>
      </c>
      <c r="P30" s="10">
        <f t="shared" si="1"/>
        <v>1.3472244362499999</v>
      </c>
      <c r="Q30" s="10">
        <f t="shared" si="2"/>
        <v>8.1649350353371766</v>
      </c>
    </row>
    <row r="31" spans="1:17">
      <c r="A31" s="5" t="s">
        <v>23</v>
      </c>
      <c r="B31" s="3" t="s">
        <v>70</v>
      </c>
      <c r="C31" s="3">
        <v>7</v>
      </c>
      <c r="D31" s="7">
        <v>0.13541666666666666</v>
      </c>
      <c r="E31" t="s">
        <v>150</v>
      </c>
      <c r="F31" t="s">
        <v>54</v>
      </c>
      <c r="G31">
        <v>15</v>
      </c>
      <c r="H31">
        <v>1.24</v>
      </c>
      <c r="I31">
        <v>7</v>
      </c>
      <c r="J31">
        <v>0.91</v>
      </c>
      <c r="K31" t="s">
        <v>176</v>
      </c>
      <c r="L31">
        <v>43.98</v>
      </c>
      <c r="M31">
        <f t="shared" si="0"/>
        <v>659.69999999999993</v>
      </c>
      <c r="N31">
        <v>16</v>
      </c>
      <c r="O31" s="3">
        <f t="shared" si="3"/>
        <v>24.253448537213888</v>
      </c>
      <c r="P31" s="10">
        <f t="shared" si="1"/>
        <v>1.1001335800000001</v>
      </c>
      <c r="Q31" s="10">
        <f t="shared" si="2"/>
        <v>14.543688412819831</v>
      </c>
    </row>
    <row r="32" spans="1:17">
      <c r="A32" s="3" t="s">
        <v>59</v>
      </c>
      <c r="B32" s="3" t="s">
        <v>70</v>
      </c>
      <c r="C32" s="3">
        <v>8</v>
      </c>
      <c r="D32" s="7">
        <v>0.19722222222222222</v>
      </c>
      <c r="E32" t="s">
        <v>176</v>
      </c>
      <c r="F32" t="s">
        <v>56</v>
      </c>
      <c r="G32">
        <v>18</v>
      </c>
      <c r="H32">
        <v>1.23</v>
      </c>
      <c r="I32">
        <v>7</v>
      </c>
      <c r="J32">
        <v>0.9</v>
      </c>
      <c r="K32" t="s">
        <v>176</v>
      </c>
      <c r="L32">
        <v>43.98</v>
      </c>
      <c r="M32">
        <f t="shared" si="0"/>
        <v>791.64</v>
      </c>
      <c r="N32">
        <v>36</v>
      </c>
      <c r="O32" s="3">
        <f t="shared" si="3"/>
        <v>45.475216007276032</v>
      </c>
      <c r="P32" s="10">
        <f t="shared" si="1"/>
        <v>1.0705658624999999</v>
      </c>
      <c r="Q32" s="10">
        <f t="shared" si="2"/>
        <v>33.627076353744656</v>
      </c>
    </row>
    <row r="33" spans="1:18">
      <c r="A33" s="3" t="s">
        <v>66</v>
      </c>
      <c r="B33" s="3" t="s">
        <v>70</v>
      </c>
      <c r="C33" s="3">
        <v>9</v>
      </c>
      <c r="D33" s="7">
        <v>0.19722222222222222</v>
      </c>
      <c r="E33" t="s">
        <v>176</v>
      </c>
      <c r="F33" t="s">
        <v>56</v>
      </c>
      <c r="G33">
        <v>18</v>
      </c>
      <c r="H33">
        <v>1.3</v>
      </c>
      <c r="I33">
        <v>10</v>
      </c>
      <c r="J33">
        <v>0.81</v>
      </c>
      <c r="K33" t="s">
        <v>176</v>
      </c>
      <c r="L33">
        <v>43.98</v>
      </c>
      <c r="M33">
        <f t="shared" si="0"/>
        <v>791.64</v>
      </c>
      <c r="N33">
        <v>36</v>
      </c>
      <c r="O33" s="3">
        <f t="shared" si="3"/>
        <v>45.475216007276032</v>
      </c>
      <c r="P33" s="10">
        <f t="shared" si="1"/>
        <v>1.076297625</v>
      </c>
      <c r="Q33" s="10">
        <f t="shared" si="2"/>
        <v>33.447997248902226</v>
      </c>
    </row>
    <row r="34" spans="1:18">
      <c r="A34" s="5" t="s">
        <v>19</v>
      </c>
      <c r="B34" s="3" t="s">
        <v>70</v>
      </c>
      <c r="C34" s="3">
        <v>10</v>
      </c>
      <c r="D34" s="7">
        <v>0.15416666666666667</v>
      </c>
      <c r="E34" t="s">
        <v>176</v>
      </c>
      <c r="F34" t="s">
        <v>54</v>
      </c>
      <c r="G34">
        <v>16</v>
      </c>
      <c r="H34">
        <v>1.35</v>
      </c>
      <c r="I34">
        <v>12</v>
      </c>
      <c r="J34">
        <v>0.85</v>
      </c>
      <c r="K34" t="s">
        <v>176</v>
      </c>
      <c r="L34">
        <v>43.98</v>
      </c>
      <c r="M34">
        <f t="shared" ref="M34:M65" si="4">L34*G34</f>
        <v>703.68</v>
      </c>
      <c r="N34">
        <v>8</v>
      </c>
      <c r="O34" s="3">
        <f t="shared" si="3"/>
        <v>11.36880400181901</v>
      </c>
      <c r="P34" s="10">
        <f t="shared" ref="P34:P65" si="5">(3.145*((H34/2)^2)*J34)</f>
        <v>1.21799953125</v>
      </c>
      <c r="Q34" s="10">
        <f t="shared" ref="Q34:Q65" si="6">N34/P34</f>
        <v>6.5681470269449251</v>
      </c>
    </row>
    <row r="35" spans="1:18">
      <c r="A35" s="5" t="s">
        <v>114</v>
      </c>
      <c r="B35" s="3" t="s">
        <v>70</v>
      </c>
      <c r="C35" s="3">
        <v>11</v>
      </c>
      <c r="D35" s="7">
        <v>0.18472222222222223</v>
      </c>
      <c r="E35" t="s">
        <v>150</v>
      </c>
      <c r="F35" t="s">
        <v>54</v>
      </c>
      <c r="G35">
        <v>12</v>
      </c>
      <c r="H35">
        <v>1.19</v>
      </c>
      <c r="I35">
        <v>6</v>
      </c>
      <c r="J35">
        <v>1.54</v>
      </c>
      <c r="K35" t="s">
        <v>150</v>
      </c>
      <c r="L35">
        <v>43.98</v>
      </c>
      <c r="M35">
        <f t="shared" si="4"/>
        <v>527.76</v>
      </c>
      <c r="N35">
        <v>7</v>
      </c>
      <c r="O35" s="3">
        <f t="shared" si="3"/>
        <v>13.263604668788844</v>
      </c>
      <c r="P35" s="10">
        <f t="shared" si="5"/>
        <v>1.7146492824999999</v>
      </c>
      <c r="Q35" s="10">
        <f t="shared" si="6"/>
        <v>4.0824675176685883</v>
      </c>
    </row>
    <row r="36" spans="1:18">
      <c r="A36" s="5" t="s">
        <v>85</v>
      </c>
      <c r="B36" s="3" t="s">
        <v>70</v>
      </c>
      <c r="C36" s="3">
        <v>12</v>
      </c>
      <c r="D36" s="7">
        <v>0.10416666666666667</v>
      </c>
      <c r="E36" t="s">
        <v>150</v>
      </c>
      <c r="F36" t="s">
        <v>56</v>
      </c>
      <c r="G36">
        <v>6</v>
      </c>
      <c r="H36">
        <v>0.91</v>
      </c>
      <c r="I36">
        <v>4</v>
      </c>
      <c r="J36">
        <v>1.37</v>
      </c>
      <c r="K36" t="s">
        <v>150</v>
      </c>
      <c r="L36">
        <v>43.98</v>
      </c>
      <c r="M36">
        <f t="shared" si="4"/>
        <v>263.88</v>
      </c>
      <c r="N36">
        <v>7</v>
      </c>
      <c r="O36" s="3">
        <f t="shared" si="3"/>
        <v>26.527209337577688</v>
      </c>
      <c r="P36" s="10">
        <f t="shared" si="5"/>
        <v>0.89199826625000012</v>
      </c>
      <c r="Q36" s="10">
        <f t="shared" si="6"/>
        <v>7.8475488853003128</v>
      </c>
    </row>
    <row r="37" spans="1:18">
      <c r="A37" s="5" t="s">
        <v>175</v>
      </c>
      <c r="B37" s="3" t="s">
        <v>70</v>
      </c>
      <c r="C37" s="3">
        <v>14</v>
      </c>
      <c r="D37" s="7">
        <v>0.1111111111111111</v>
      </c>
      <c r="E37" t="s">
        <v>150</v>
      </c>
      <c r="F37" t="s">
        <v>56</v>
      </c>
      <c r="G37" t="s">
        <v>78</v>
      </c>
      <c r="H37">
        <v>0</v>
      </c>
      <c r="I37" t="s">
        <v>78</v>
      </c>
      <c r="J37">
        <v>0</v>
      </c>
      <c r="L37">
        <v>43.98</v>
      </c>
      <c r="M37" t="e">
        <f t="shared" si="4"/>
        <v>#VALUE!</v>
      </c>
      <c r="N37">
        <v>7</v>
      </c>
      <c r="O37" s="3" t="e">
        <f t="shared" si="3"/>
        <v>#VALUE!</v>
      </c>
      <c r="P37" s="10">
        <f t="shared" si="5"/>
        <v>0</v>
      </c>
      <c r="Q37" s="10" t="e">
        <f t="shared" si="6"/>
        <v>#DIV/0!</v>
      </c>
    </row>
    <row r="38" spans="1:18">
      <c r="A38" s="5" t="s">
        <v>108</v>
      </c>
      <c r="B38" s="3" t="s">
        <v>71</v>
      </c>
      <c r="C38" s="3">
        <v>1</v>
      </c>
      <c r="D38" s="7">
        <v>0.14305555555555557</v>
      </c>
      <c r="E38" t="s">
        <v>176</v>
      </c>
      <c r="F38" t="s">
        <v>54</v>
      </c>
      <c r="G38">
        <v>13</v>
      </c>
      <c r="H38">
        <v>1.43</v>
      </c>
      <c r="I38">
        <v>14</v>
      </c>
      <c r="J38">
        <v>0.9</v>
      </c>
      <c r="K38" t="s">
        <v>176</v>
      </c>
      <c r="L38">
        <v>43.43</v>
      </c>
      <c r="M38">
        <f t="shared" si="4"/>
        <v>564.59</v>
      </c>
      <c r="N38">
        <v>30</v>
      </c>
      <c r="O38" s="3">
        <f t="shared" si="3"/>
        <v>53.135903930285693</v>
      </c>
      <c r="P38" s="10">
        <f t="shared" si="5"/>
        <v>1.4470223624999998</v>
      </c>
      <c r="Q38" s="10">
        <f t="shared" si="6"/>
        <v>20.732229699732788</v>
      </c>
    </row>
    <row r="39" spans="1:18">
      <c r="A39" s="5" t="s">
        <v>113</v>
      </c>
      <c r="B39" s="3" t="s">
        <v>71</v>
      </c>
      <c r="C39" s="3">
        <v>2</v>
      </c>
      <c r="D39" s="7">
        <v>0.15138888888888888</v>
      </c>
      <c r="E39" t="s">
        <v>176</v>
      </c>
      <c r="F39" t="s">
        <v>56</v>
      </c>
      <c r="G39">
        <v>14</v>
      </c>
      <c r="H39">
        <v>1.27</v>
      </c>
      <c r="I39">
        <v>16</v>
      </c>
      <c r="J39">
        <v>0.85</v>
      </c>
      <c r="K39" t="s">
        <v>176</v>
      </c>
      <c r="L39">
        <v>43.43</v>
      </c>
      <c r="M39">
        <f t="shared" si="4"/>
        <v>608.02</v>
      </c>
      <c r="N39">
        <v>43</v>
      </c>
      <c r="O39" s="3">
        <f t="shared" si="3"/>
        <v>70.721357850070717</v>
      </c>
      <c r="P39" s="10">
        <f t="shared" si="5"/>
        <v>1.0779212312499999</v>
      </c>
      <c r="Q39" s="10">
        <f t="shared" si="6"/>
        <v>39.891597598588447</v>
      </c>
    </row>
    <row r="40" spans="1:18">
      <c r="A40" s="5" t="s">
        <v>120</v>
      </c>
      <c r="B40" s="3" t="s">
        <v>71</v>
      </c>
      <c r="C40" s="3">
        <v>3</v>
      </c>
      <c r="D40" s="7">
        <v>0.10416666666666667</v>
      </c>
      <c r="E40" t="s">
        <v>176</v>
      </c>
      <c r="F40" t="s">
        <v>56</v>
      </c>
      <c r="G40">
        <v>11</v>
      </c>
      <c r="H40">
        <v>1.19</v>
      </c>
      <c r="I40">
        <v>24</v>
      </c>
      <c r="J40">
        <v>0.55000000000000004</v>
      </c>
      <c r="K40" t="s">
        <v>176</v>
      </c>
      <c r="L40">
        <v>43.43</v>
      </c>
      <c r="M40">
        <f t="shared" si="4"/>
        <v>477.73</v>
      </c>
      <c r="N40">
        <v>48</v>
      </c>
      <c r="O40" s="3">
        <f t="shared" si="3"/>
        <v>100.4751637954493</v>
      </c>
      <c r="P40" s="10">
        <f t="shared" si="5"/>
        <v>0.61237474375000001</v>
      </c>
      <c r="Q40" s="10">
        <f t="shared" si="6"/>
        <v>78.383376339236889</v>
      </c>
      <c r="R40" t="s">
        <v>177</v>
      </c>
    </row>
    <row r="41" spans="1:18">
      <c r="A41" s="5" t="s">
        <v>118</v>
      </c>
      <c r="B41" s="3" t="s">
        <v>71</v>
      </c>
      <c r="C41" s="3">
        <v>4</v>
      </c>
      <c r="D41" s="7">
        <v>8.3333333333333329E-2</v>
      </c>
      <c r="E41" t="s">
        <v>176</v>
      </c>
      <c r="F41" t="s">
        <v>54</v>
      </c>
      <c r="G41">
        <v>10</v>
      </c>
      <c r="H41">
        <v>1.24</v>
      </c>
      <c r="I41">
        <v>25</v>
      </c>
      <c r="J41">
        <v>0.56999999999999995</v>
      </c>
      <c r="K41" t="s">
        <v>176</v>
      </c>
      <c r="L41">
        <v>43.43</v>
      </c>
      <c r="M41">
        <f t="shared" si="4"/>
        <v>434.3</v>
      </c>
      <c r="N41">
        <v>25</v>
      </c>
      <c r="O41" s="3">
        <f t="shared" si="3"/>
        <v>57.563895924476164</v>
      </c>
      <c r="P41" s="10">
        <f t="shared" si="5"/>
        <v>0.68909465999999997</v>
      </c>
      <c r="Q41" s="10">
        <f t="shared" si="6"/>
        <v>36.279485898207369</v>
      </c>
    </row>
    <row r="42" spans="1:18">
      <c r="A42" s="5" t="s">
        <v>12</v>
      </c>
      <c r="B42" s="3" t="s">
        <v>71</v>
      </c>
      <c r="C42" s="3">
        <v>5</v>
      </c>
      <c r="D42" s="7">
        <v>0.17013888888888887</v>
      </c>
      <c r="E42" t="s">
        <v>176</v>
      </c>
      <c r="F42" t="s">
        <v>54</v>
      </c>
      <c r="G42">
        <v>11</v>
      </c>
      <c r="H42">
        <v>0.99</v>
      </c>
      <c r="I42">
        <v>16</v>
      </c>
      <c r="J42">
        <v>0.63</v>
      </c>
      <c r="K42" t="s">
        <v>176</v>
      </c>
      <c r="L42">
        <v>43.43</v>
      </c>
      <c r="M42">
        <f t="shared" si="4"/>
        <v>477.73</v>
      </c>
      <c r="N42">
        <v>22</v>
      </c>
      <c r="O42" s="3">
        <f t="shared" si="3"/>
        <v>46.051116739580934</v>
      </c>
      <c r="P42" s="10">
        <f t="shared" si="5"/>
        <v>0.48548028375000002</v>
      </c>
      <c r="Q42" s="10">
        <f t="shared" si="6"/>
        <v>45.315949455383006</v>
      </c>
    </row>
    <row r="43" spans="1:18">
      <c r="A43" s="5" t="s">
        <v>111</v>
      </c>
      <c r="B43" s="3" t="s">
        <v>71</v>
      </c>
      <c r="C43" s="3">
        <v>6</v>
      </c>
      <c r="D43" s="7">
        <v>0.17291666666666669</v>
      </c>
      <c r="E43" t="s">
        <v>176</v>
      </c>
      <c r="F43" t="s">
        <v>56</v>
      </c>
      <c r="G43">
        <v>9</v>
      </c>
      <c r="H43">
        <v>1.3</v>
      </c>
      <c r="I43">
        <v>18</v>
      </c>
      <c r="J43">
        <v>0.71</v>
      </c>
      <c r="K43" t="s">
        <v>176</v>
      </c>
      <c r="L43">
        <v>43.43</v>
      </c>
      <c r="M43">
        <f t="shared" si="4"/>
        <v>390.87</v>
      </c>
      <c r="N43">
        <v>45</v>
      </c>
      <c r="O43" s="3">
        <f t="shared" si="3"/>
        <v>115.12779184895233</v>
      </c>
      <c r="P43" s="10">
        <f t="shared" si="5"/>
        <v>0.94342137500000001</v>
      </c>
      <c r="Q43" s="10">
        <f t="shared" si="6"/>
        <v>47.698728471145778</v>
      </c>
    </row>
    <row r="44" spans="1:18">
      <c r="A44" s="5" t="s">
        <v>18</v>
      </c>
      <c r="B44" s="3" t="s">
        <v>71</v>
      </c>
      <c r="C44" s="3">
        <v>7</v>
      </c>
      <c r="D44" s="7">
        <v>0.18402777777777779</v>
      </c>
      <c r="E44" t="s">
        <v>176</v>
      </c>
      <c r="F44" t="s">
        <v>54</v>
      </c>
      <c r="G44">
        <v>22</v>
      </c>
      <c r="H44">
        <v>1.56</v>
      </c>
      <c r="I44">
        <v>35</v>
      </c>
      <c r="J44">
        <v>0.87</v>
      </c>
      <c r="K44" t="s">
        <v>176</v>
      </c>
      <c r="L44">
        <v>43.43</v>
      </c>
      <c r="M44">
        <f t="shared" si="4"/>
        <v>955.46</v>
      </c>
      <c r="N44">
        <v>36</v>
      </c>
      <c r="O44" s="3">
        <f t="shared" si="3"/>
        <v>37.678186423293496</v>
      </c>
      <c r="P44" s="10">
        <f t="shared" si="5"/>
        <v>1.6646736600000001</v>
      </c>
      <c r="Q44" s="10">
        <f t="shared" si="6"/>
        <v>21.625860290238506</v>
      </c>
    </row>
    <row r="45" spans="1:18">
      <c r="A45" s="5" t="s">
        <v>126</v>
      </c>
      <c r="B45" s="3" t="s">
        <v>71</v>
      </c>
      <c r="C45" s="3">
        <v>8</v>
      </c>
      <c r="D45" s="7">
        <v>0.14583333333333334</v>
      </c>
      <c r="E45" t="s">
        <v>176</v>
      </c>
      <c r="F45" t="s">
        <v>56</v>
      </c>
      <c r="G45">
        <v>24</v>
      </c>
      <c r="H45">
        <v>1.51</v>
      </c>
      <c r="I45">
        <v>30</v>
      </c>
      <c r="J45">
        <v>0.66</v>
      </c>
      <c r="K45" t="s">
        <v>176</v>
      </c>
      <c r="L45">
        <v>43.43</v>
      </c>
      <c r="M45">
        <f t="shared" si="4"/>
        <v>1042.32</v>
      </c>
      <c r="N45">
        <v>18</v>
      </c>
      <c r="O45" s="3">
        <f t="shared" si="3"/>
        <v>17.269168777342852</v>
      </c>
      <c r="P45" s="10">
        <f t="shared" si="5"/>
        <v>1.1832008925000002</v>
      </c>
      <c r="Q45" s="10">
        <f t="shared" si="6"/>
        <v>15.212970269121055</v>
      </c>
    </row>
    <row r="46" spans="1:18">
      <c r="A46" s="5" t="s">
        <v>124</v>
      </c>
      <c r="B46" s="3" t="s">
        <v>71</v>
      </c>
      <c r="C46" s="3">
        <v>9</v>
      </c>
      <c r="D46" s="7">
        <v>0.20486111111111113</v>
      </c>
      <c r="E46" t="s">
        <v>176</v>
      </c>
      <c r="F46" t="s">
        <v>54</v>
      </c>
      <c r="G46">
        <v>19</v>
      </c>
      <c r="H46">
        <v>1.6</v>
      </c>
      <c r="I46">
        <v>24</v>
      </c>
      <c r="J46">
        <v>0.79</v>
      </c>
      <c r="K46" t="s">
        <v>176</v>
      </c>
      <c r="L46">
        <v>43.43</v>
      </c>
      <c r="M46">
        <f t="shared" si="4"/>
        <v>825.17</v>
      </c>
      <c r="N46">
        <v>23</v>
      </c>
      <c r="O46" s="3">
        <f t="shared" si="3"/>
        <v>27.873044342377934</v>
      </c>
      <c r="P46" s="10">
        <f t="shared" si="5"/>
        <v>1.5901120000000004</v>
      </c>
      <c r="Q46" s="10">
        <f t="shared" si="6"/>
        <v>14.46438992976595</v>
      </c>
    </row>
    <row r="47" spans="1:18">
      <c r="A47" s="5" t="s">
        <v>11</v>
      </c>
      <c r="B47" s="3" t="s">
        <v>71</v>
      </c>
      <c r="C47" s="3">
        <v>10</v>
      </c>
      <c r="D47" s="7">
        <v>0.11319444444444444</v>
      </c>
      <c r="E47" t="s">
        <v>176</v>
      </c>
      <c r="F47" t="s">
        <v>56</v>
      </c>
      <c r="G47">
        <v>11</v>
      </c>
      <c r="H47">
        <v>1.31</v>
      </c>
      <c r="I47">
        <v>21</v>
      </c>
      <c r="J47">
        <v>0.65</v>
      </c>
      <c r="K47" t="s">
        <v>176</v>
      </c>
      <c r="L47">
        <v>43.43</v>
      </c>
      <c r="M47">
        <f t="shared" si="4"/>
        <v>477.73</v>
      </c>
      <c r="N47">
        <v>36</v>
      </c>
      <c r="O47" s="3">
        <f t="shared" si="3"/>
        <v>75.356372846586993</v>
      </c>
      <c r="P47" s="10">
        <f t="shared" si="5"/>
        <v>0.87703435625000015</v>
      </c>
      <c r="Q47" s="10">
        <f t="shared" si="6"/>
        <v>41.047422764517265</v>
      </c>
    </row>
    <row r="48" spans="1:18">
      <c r="A48" s="5" t="s">
        <v>80</v>
      </c>
      <c r="B48" s="3" t="s">
        <v>71</v>
      </c>
      <c r="C48" s="3">
        <v>11</v>
      </c>
      <c r="D48" s="7">
        <v>0.11875000000000001</v>
      </c>
      <c r="E48" t="s">
        <v>176</v>
      </c>
      <c r="F48" t="s">
        <v>56</v>
      </c>
      <c r="G48">
        <v>15</v>
      </c>
      <c r="H48">
        <v>1.1399999999999999</v>
      </c>
      <c r="I48">
        <v>20</v>
      </c>
      <c r="J48">
        <v>0.71</v>
      </c>
      <c r="K48" t="s">
        <v>176</v>
      </c>
      <c r="L48">
        <v>43.43</v>
      </c>
      <c r="M48">
        <f t="shared" si="4"/>
        <v>651.45000000000005</v>
      </c>
      <c r="N48">
        <v>55</v>
      </c>
      <c r="O48" s="3">
        <f t="shared" si="3"/>
        <v>84.427047355898367</v>
      </c>
      <c r="P48" s="10">
        <f t="shared" si="5"/>
        <v>0.72548545499999995</v>
      </c>
      <c r="Q48" s="10">
        <f t="shared" si="6"/>
        <v>75.811306237697082</v>
      </c>
      <c r="R48" t="s">
        <v>178</v>
      </c>
    </row>
    <row r="49" spans="1:18">
      <c r="A49" s="5" t="s">
        <v>132</v>
      </c>
      <c r="B49" s="3" t="s">
        <v>71</v>
      </c>
      <c r="C49" s="3">
        <v>12</v>
      </c>
      <c r="D49" s="7">
        <v>0.11388888888888889</v>
      </c>
      <c r="E49" t="s">
        <v>176</v>
      </c>
      <c r="F49" t="s">
        <v>56</v>
      </c>
      <c r="G49">
        <v>15</v>
      </c>
      <c r="H49">
        <v>1.2</v>
      </c>
      <c r="I49">
        <v>14</v>
      </c>
      <c r="J49">
        <v>0.8</v>
      </c>
      <c r="K49" t="s">
        <v>176</v>
      </c>
      <c r="L49">
        <v>43.43</v>
      </c>
      <c r="M49">
        <f t="shared" si="4"/>
        <v>651.45000000000005</v>
      </c>
      <c r="N49">
        <v>23</v>
      </c>
      <c r="O49" s="3">
        <f t="shared" si="3"/>
        <v>35.305856167012045</v>
      </c>
      <c r="P49" s="10">
        <f t="shared" si="5"/>
        <v>0.9057599999999999</v>
      </c>
      <c r="Q49" s="10">
        <f t="shared" si="6"/>
        <v>25.393040098922455</v>
      </c>
    </row>
    <row r="50" spans="1:18">
      <c r="A50" s="5" t="s">
        <v>9</v>
      </c>
      <c r="B50" s="3" t="s">
        <v>71</v>
      </c>
      <c r="C50" s="3">
        <v>13</v>
      </c>
      <c r="D50" s="7">
        <v>9.2361111111111116E-2</v>
      </c>
      <c r="E50" t="s">
        <v>176</v>
      </c>
      <c r="F50" t="s">
        <v>56</v>
      </c>
      <c r="G50">
        <v>7</v>
      </c>
      <c r="H50">
        <v>1.0900000000000001</v>
      </c>
      <c r="I50">
        <v>14</v>
      </c>
      <c r="J50">
        <v>0.77</v>
      </c>
      <c r="K50" t="s">
        <v>176</v>
      </c>
      <c r="L50">
        <v>43.43</v>
      </c>
      <c r="M50">
        <f t="shared" si="4"/>
        <v>304.01</v>
      </c>
      <c r="N50">
        <v>16</v>
      </c>
      <c r="O50" s="3">
        <f t="shared" si="3"/>
        <v>52.629847702378214</v>
      </c>
      <c r="P50" s="10">
        <f t="shared" si="5"/>
        <v>0.71929059125000017</v>
      </c>
      <c r="Q50" s="10">
        <f t="shared" si="6"/>
        <v>22.244139148539148</v>
      </c>
    </row>
    <row r="51" spans="1:18">
      <c r="A51" s="5" t="s">
        <v>127</v>
      </c>
      <c r="B51" s="3" t="s">
        <v>33</v>
      </c>
      <c r="C51" s="3">
        <v>1</v>
      </c>
      <c r="D51" s="7">
        <v>0.12361111111111112</v>
      </c>
      <c r="E51" t="s">
        <v>176</v>
      </c>
      <c r="F51" t="s">
        <v>56</v>
      </c>
      <c r="G51">
        <v>16</v>
      </c>
      <c r="H51">
        <v>1.1399999999999999</v>
      </c>
      <c r="I51">
        <v>30</v>
      </c>
      <c r="J51">
        <v>1.1200000000000001</v>
      </c>
      <c r="K51" t="s">
        <v>150</v>
      </c>
      <c r="L51">
        <v>33.89</v>
      </c>
      <c r="M51">
        <f t="shared" si="4"/>
        <v>542.24</v>
      </c>
      <c r="N51">
        <v>10</v>
      </c>
      <c r="O51" s="3">
        <f t="shared" si="3"/>
        <v>18.442018294482146</v>
      </c>
      <c r="P51" s="10">
        <f t="shared" si="5"/>
        <v>1.1444277600000001</v>
      </c>
      <c r="Q51" s="10">
        <f t="shared" si="6"/>
        <v>8.7379914657085909</v>
      </c>
    </row>
    <row r="52" spans="1:18">
      <c r="A52" s="5" t="s">
        <v>172</v>
      </c>
      <c r="B52" s="3" t="s">
        <v>33</v>
      </c>
      <c r="C52" s="3">
        <v>2</v>
      </c>
      <c r="D52" s="7">
        <v>0.16111111111111112</v>
      </c>
      <c r="E52" t="s">
        <v>176</v>
      </c>
      <c r="F52" t="s">
        <v>54</v>
      </c>
      <c r="G52">
        <v>18</v>
      </c>
      <c r="H52">
        <v>1.22</v>
      </c>
      <c r="I52">
        <v>18</v>
      </c>
      <c r="J52">
        <v>1.03</v>
      </c>
      <c r="K52" t="s">
        <v>150</v>
      </c>
      <c r="L52">
        <v>33.89</v>
      </c>
      <c r="M52">
        <f t="shared" si="4"/>
        <v>610.02</v>
      </c>
      <c r="O52" s="3">
        <f t="shared" si="3"/>
        <v>0</v>
      </c>
      <c r="P52" s="10">
        <f t="shared" si="5"/>
        <v>1.2053621350000001</v>
      </c>
      <c r="Q52" s="10">
        <f t="shared" si="6"/>
        <v>0</v>
      </c>
    </row>
    <row r="53" spans="1:18">
      <c r="A53" s="5" t="s">
        <v>49</v>
      </c>
      <c r="B53" s="3" t="s">
        <v>33</v>
      </c>
      <c r="C53" s="3">
        <v>3</v>
      </c>
      <c r="D53" s="7">
        <v>0.10277777777777779</v>
      </c>
      <c r="E53" t="s">
        <v>176</v>
      </c>
      <c r="F53" t="s">
        <v>56</v>
      </c>
      <c r="G53">
        <v>16</v>
      </c>
      <c r="H53">
        <v>1</v>
      </c>
      <c r="I53">
        <v>25</v>
      </c>
      <c r="J53">
        <v>0.85</v>
      </c>
      <c r="K53" t="s">
        <v>176</v>
      </c>
      <c r="L53">
        <v>33.89</v>
      </c>
      <c r="M53">
        <f t="shared" si="4"/>
        <v>542.24</v>
      </c>
      <c r="N53">
        <v>16</v>
      </c>
      <c r="O53" s="3">
        <f t="shared" si="3"/>
        <v>29.507229271171436</v>
      </c>
      <c r="P53" s="10">
        <f t="shared" si="5"/>
        <v>0.66831249999999998</v>
      </c>
      <c r="Q53" s="10">
        <f t="shared" si="6"/>
        <v>23.940895913214252</v>
      </c>
    </row>
    <row r="54" spans="1:18">
      <c r="A54" s="5" t="s">
        <v>136</v>
      </c>
      <c r="B54" s="3" t="s">
        <v>33</v>
      </c>
      <c r="C54" s="3">
        <v>4</v>
      </c>
      <c r="D54" s="7">
        <v>0.1451388888888889</v>
      </c>
      <c r="E54" t="s">
        <v>150</v>
      </c>
      <c r="F54" t="s">
        <v>54</v>
      </c>
      <c r="G54">
        <v>25</v>
      </c>
      <c r="H54">
        <v>1.3</v>
      </c>
      <c r="I54">
        <v>30</v>
      </c>
      <c r="J54">
        <v>0.8</v>
      </c>
      <c r="K54" t="s">
        <v>150</v>
      </c>
      <c r="L54">
        <v>33.89</v>
      </c>
      <c r="M54">
        <f t="shared" si="4"/>
        <v>847.25</v>
      </c>
      <c r="N54">
        <v>19</v>
      </c>
      <c r="O54" s="3">
        <f t="shared" si="3"/>
        <v>22.425494246090292</v>
      </c>
      <c r="P54" s="10">
        <f t="shared" si="5"/>
        <v>1.06301</v>
      </c>
      <c r="Q54" s="10">
        <f t="shared" si="6"/>
        <v>17.873773529882126</v>
      </c>
    </row>
    <row r="55" spans="1:18">
      <c r="A55" s="5" t="s">
        <v>16</v>
      </c>
      <c r="B55" s="3" t="s">
        <v>33</v>
      </c>
      <c r="C55" s="3">
        <v>5</v>
      </c>
      <c r="D55" s="7">
        <v>0.10416666666666667</v>
      </c>
      <c r="E55" t="s">
        <v>176</v>
      </c>
      <c r="F55" t="s">
        <v>56</v>
      </c>
      <c r="G55">
        <v>24</v>
      </c>
      <c r="H55">
        <v>1.18</v>
      </c>
      <c r="I55">
        <v>31</v>
      </c>
      <c r="J55">
        <v>0.72</v>
      </c>
      <c r="K55" t="s">
        <v>150</v>
      </c>
      <c r="L55">
        <v>33.89</v>
      </c>
      <c r="M55">
        <f t="shared" si="4"/>
        <v>813.36</v>
      </c>
      <c r="N55">
        <v>11</v>
      </c>
      <c r="O55" s="3">
        <f t="shared" si="3"/>
        <v>13.524146749286908</v>
      </c>
      <c r="P55" s="10">
        <f t="shared" si="5"/>
        <v>0.78823763999999996</v>
      </c>
      <c r="Q55" s="10">
        <f t="shared" si="6"/>
        <v>13.955182348308057</v>
      </c>
    </row>
    <row r="56" spans="1:18">
      <c r="A56" s="5" t="s">
        <v>171</v>
      </c>
      <c r="B56" s="3" t="s">
        <v>33</v>
      </c>
      <c r="C56" s="3">
        <v>6</v>
      </c>
      <c r="D56" s="7">
        <v>5.5555555555555552E-2</v>
      </c>
      <c r="E56" t="s">
        <v>150</v>
      </c>
      <c r="F56" t="s">
        <v>54</v>
      </c>
      <c r="G56">
        <v>9</v>
      </c>
      <c r="H56">
        <v>1</v>
      </c>
      <c r="I56">
        <v>22</v>
      </c>
      <c r="J56">
        <v>0.96</v>
      </c>
      <c r="K56" t="s">
        <v>150</v>
      </c>
      <c r="L56">
        <v>33.89</v>
      </c>
      <c r="M56">
        <f t="shared" si="4"/>
        <v>305.01</v>
      </c>
      <c r="O56" s="3">
        <f t="shared" si="3"/>
        <v>0</v>
      </c>
      <c r="P56" s="10">
        <f t="shared" si="5"/>
        <v>0.75480000000000003</v>
      </c>
      <c r="Q56" s="10">
        <f t="shared" si="6"/>
        <v>0</v>
      </c>
    </row>
    <row r="57" spans="1:18">
      <c r="A57" s="5" t="s">
        <v>119</v>
      </c>
      <c r="B57" s="3" t="s">
        <v>33</v>
      </c>
      <c r="C57" s="3">
        <v>7</v>
      </c>
      <c r="D57" s="7">
        <v>0.18402777777777779</v>
      </c>
      <c r="E57" t="s">
        <v>176</v>
      </c>
      <c r="F57" t="s">
        <v>56</v>
      </c>
      <c r="G57">
        <v>34</v>
      </c>
      <c r="H57">
        <v>1.47</v>
      </c>
      <c r="I57">
        <v>20</v>
      </c>
      <c r="J57">
        <v>0.91</v>
      </c>
      <c r="K57" t="s">
        <v>150</v>
      </c>
      <c r="L57">
        <v>33.89</v>
      </c>
      <c r="M57">
        <f t="shared" si="4"/>
        <v>1152.26</v>
      </c>
      <c r="N57">
        <v>29</v>
      </c>
      <c r="O57" s="3">
        <f t="shared" si="3"/>
        <v>25.167930848940344</v>
      </c>
      <c r="P57" s="10">
        <f t="shared" si="5"/>
        <v>1.5460969387499999</v>
      </c>
      <c r="Q57" s="10">
        <f t="shared" si="6"/>
        <v>18.756909268215832</v>
      </c>
    </row>
    <row r="58" spans="1:18">
      <c r="A58" s="5" t="s">
        <v>117</v>
      </c>
      <c r="B58" s="3" t="s">
        <v>33</v>
      </c>
      <c r="C58" s="3">
        <v>8</v>
      </c>
      <c r="D58" s="7">
        <v>9.1666666666666674E-2</v>
      </c>
      <c r="E58" t="s">
        <v>176</v>
      </c>
      <c r="F58" t="s">
        <v>54</v>
      </c>
      <c r="G58">
        <v>29</v>
      </c>
      <c r="H58">
        <v>1.63</v>
      </c>
      <c r="I58">
        <v>90</v>
      </c>
      <c r="J58">
        <v>0.99</v>
      </c>
      <c r="K58" t="s">
        <v>176</v>
      </c>
      <c r="L58">
        <v>33.89</v>
      </c>
      <c r="M58">
        <f t="shared" si="4"/>
        <v>982.81000000000006</v>
      </c>
      <c r="N58">
        <v>18</v>
      </c>
      <c r="O58" s="3">
        <f t="shared" si="3"/>
        <v>18.314831961416751</v>
      </c>
      <c r="P58" s="10">
        <f t="shared" si="5"/>
        <v>2.0680977487499996</v>
      </c>
      <c r="Q58" s="10">
        <f t="shared" si="6"/>
        <v>8.7036504976032045</v>
      </c>
    </row>
    <row r="59" spans="1:18">
      <c r="A59" s="5" t="s">
        <v>123</v>
      </c>
      <c r="B59" s="3" t="s">
        <v>33</v>
      </c>
      <c r="C59" s="3">
        <v>9</v>
      </c>
      <c r="D59" s="7">
        <v>0.12152777777777778</v>
      </c>
      <c r="E59" t="s">
        <v>176</v>
      </c>
      <c r="F59" t="s">
        <v>56</v>
      </c>
      <c r="G59">
        <v>18</v>
      </c>
      <c r="H59">
        <v>0.96</v>
      </c>
      <c r="I59">
        <v>16</v>
      </c>
      <c r="J59">
        <v>1.1399999999999999</v>
      </c>
      <c r="K59" t="s">
        <v>150</v>
      </c>
      <c r="L59">
        <v>33.89</v>
      </c>
      <c r="M59">
        <f t="shared" si="4"/>
        <v>610.02</v>
      </c>
      <c r="N59">
        <v>3</v>
      </c>
      <c r="O59" s="3">
        <f t="shared" si="3"/>
        <v>4.9178715451952399</v>
      </c>
      <c r="P59" s="10">
        <f t="shared" si="5"/>
        <v>0.82605311999999997</v>
      </c>
      <c r="Q59" s="10">
        <f t="shared" si="6"/>
        <v>3.6317277029351334</v>
      </c>
    </row>
    <row r="60" spans="1:18">
      <c r="A60" s="5" t="s">
        <v>13</v>
      </c>
      <c r="B60" s="3" t="s">
        <v>33</v>
      </c>
      <c r="C60" s="3">
        <v>10</v>
      </c>
      <c r="D60" s="7">
        <v>0.13680555555555554</v>
      </c>
      <c r="E60" t="s">
        <v>150</v>
      </c>
      <c r="F60" t="s">
        <v>54</v>
      </c>
      <c r="G60">
        <v>25</v>
      </c>
      <c r="H60">
        <v>1.21</v>
      </c>
      <c r="I60">
        <v>25</v>
      </c>
      <c r="J60">
        <v>1.01</v>
      </c>
      <c r="K60" t="s">
        <v>150</v>
      </c>
      <c r="L60">
        <v>33.89</v>
      </c>
      <c r="M60">
        <f t="shared" si="4"/>
        <v>847.25</v>
      </c>
      <c r="N60">
        <v>17</v>
      </c>
      <c r="O60" s="3">
        <f t="shared" si="3"/>
        <v>20.064915904396578</v>
      </c>
      <c r="P60" s="10">
        <f t="shared" si="5"/>
        <v>1.1626601112500001</v>
      </c>
      <c r="Q60" s="10">
        <f t="shared" si="6"/>
        <v>14.621642073643471</v>
      </c>
    </row>
    <row r="61" spans="1:18">
      <c r="A61" s="5" t="s">
        <v>104</v>
      </c>
      <c r="B61" s="3" t="s">
        <v>33</v>
      </c>
      <c r="C61" s="3">
        <v>11</v>
      </c>
      <c r="D61" s="7">
        <v>0.11041666666666666</v>
      </c>
      <c r="E61" t="s">
        <v>176</v>
      </c>
      <c r="F61" t="s">
        <v>56</v>
      </c>
      <c r="G61">
        <v>15</v>
      </c>
      <c r="H61">
        <v>1.31</v>
      </c>
      <c r="I61">
        <v>18</v>
      </c>
      <c r="J61">
        <v>0.7</v>
      </c>
      <c r="K61" t="s">
        <v>150</v>
      </c>
      <c r="L61">
        <v>33.89</v>
      </c>
      <c r="M61">
        <f t="shared" si="4"/>
        <v>508.35</v>
      </c>
      <c r="N61">
        <v>16</v>
      </c>
      <c r="O61" s="3">
        <f t="shared" si="3"/>
        <v>31.474377889249531</v>
      </c>
      <c r="P61" s="10">
        <f t="shared" si="5"/>
        <v>0.94449853750000012</v>
      </c>
      <c r="Q61" s="10">
        <f t="shared" si="6"/>
        <v>16.940206220276966</v>
      </c>
    </row>
    <row r="62" spans="1:18">
      <c r="A62" s="5" t="s">
        <v>36</v>
      </c>
      <c r="B62" s="3" t="s">
        <v>33</v>
      </c>
      <c r="C62" s="3">
        <v>12</v>
      </c>
      <c r="D62" s="7">
        <v>0.1111111111111111</v>
      </c>
      <c r="E62" t="s">
        <v>150</v>
      </c>
      <c r="F62" t="s">
        <v>56</v>
      </c>
      <c r="G62">
        <v>19</v>
      </c>
      <c r="H62">
        <v>0.87</v>
      </c>
      <c r="I62">
        <v>11</v>
      </c>
      <c r="J62">
        <v>0.88</v>
      </c>
      <c r="K62" t="s">
        <v>150</v>
      </c>
      <c r="L62">
        <v>33.89</v>
      </c>
      <c r="M62">
        <f t="shared" si="4"/>
        <v>643.91</v>
      </c>
      <c r="N62">
        <v>14</v>
      </c>
      <c r="O62" s="3">
        <f t="shared" si="3"/>
        <v>21.742168936652639</v>
      </c>
      <c r="P62" s="10">
        <f t="shared" si="5"/>
        <v>0.52369911000000002</v>
      </c>
      <c r="Q62" s="10">
        <f t="shared" si="6"/>
        <v>26.732907756898804</v>
      </c>
    </row>
    <row r="63" spans="1:18">
      <c r="A63" s="5" t="s">
        <v>179</v>
      </c>
      <c r="B63" s="3" t="s">
        <v>33</v>
      </c>
      <c r="C63" s="3">
        <v>13</v>
      </c>
      <c r="D63" s="7">
        <v>0.16805555555555554</v>
      </c>
      <c r="E63" t="s">
        <v>150</v>
      </c>
      <c r="F63" t="s">
        <v>56</v>
      </c>
      <c r="G63">
        <v>28</v>
      </c>
      <c r="H63">
        <v>1.3</v>
      </c>
      <c r="I63">
        <v>15</v>
      </c>
      <c r="J63">
        <v>0.89</v>
      </c>
      <c r="K63" t="s">
        <v>150</v>
      </c>
      <c r="L63">
        <v>33.89</v>
      </c>
      <c r="M63">
        <f t="shared" si="4"/>
        <v>948.92000000000007</v>
      </c>
      <c r="N63">
        <v>28</v>
      </c>
      <c r="O63" s="3">
        <f t="shared" si="3"/>
        <v>29.507229271171436</v>
      </c>
      <c r="P63" s="10">
        <f t="shared" si="5"/>
        <v>1.182598625</v>
      </c>
      <c r="Q63" s="10">
        <f t="shared" si="6"/>
        <v>23.676672209897081</v>
      </c>
      <c r="R63" t="s">
        <v>180</v>
      </c>
    </row>
    <row r="64" spans="1:18">
      <c r="A64" s="5" t="s">
        <v>20</v>
      </c>
      <c r="B64" s="3" t="s">
        <v>72</v>
      </c>
      <c r="C64" s="3">
        <v>1</v>
      </c>
      <c r="D64" s="7">
        <v>0.15555555555555556</v>
      </c>
      <c r="E64" t="s">
        <v>150</v>
      </c>
      <c r="F64" t="s">
        <v>56</v>
      </c>
      <c r="G64">
        <v>7</v>
      </c>
      <c r="H64">
        <v>0.64</v>
      </c>
      <c r="I64">
        <v>17</v>
      </c>
      <c r="J64">
        <v>0.93</v>
      </c>
      <c r="K64" t="s">
        <v>150</v>
      </c>
      <c r="L64">
        <v>97.44</v>
      </c>
      <c r="M64">
        <f t="shared" si="4"/>
        <v>682.07999999999993</v>
      </c>
      <c r="N64">
        <v>12</v>
      </c>
      <c r="O64" s="3">
        <f t="shared" si="3"/>
        <v>17.593244194229417</v>
      </c>
      <c r="P64" s="10">
        <f t="shared" si="5"/>
        <v>0.29950464000000004</v>
      </c>
      <c r="Q64" s="10">
        <f t="shared" si="6"/>
        <v>40.066157238832751</v>
      </c>
    </row>
    <row r="65" spans="1:17">
      <c r="A65" s="5" t="s">
        <v>92</v>
      </c>
      <c r="B65" s="3" t="s">
        <v>72</v>
      </c>
      <c r="C65" s="3">
        <v>2</v>
      </c>
      <c r="D65" s="7">
        <v>0.15277777777777776</v>
      </c>
      <c r="E65" t="s">
        <v>150</v>
      </c>
      <c r="F65" t="s">
        <v>56</v>
      </c>
      <c r="G65">
        <v>8</v>
      </c>
      <c r="H65">
        <v>0.84</v>
      </c>
      <c r="I65">
        <v>17</v>
      </c>
      <c r="J65">
        <v>0.84</v>
      </c>
      <c r="K65" t="s">
        <v>150</v>
      </c>
      <c r="L65">
        <v>97.44</v>
      </c>
      <c r="M65">
        <f t="shared" si="4"/>
        <v>779.52</v>
      </c>
      <c r="N65">
        <v>0</v>
      </c>
      <c r="O65" s="3">
        <f t="shared" si="3"/>
        <v>0</v>
      </c>
      <c r="P65" s="10">
        <f t="shared" si="5"/>
        <v>0.4660135199999999</v>
      </c>
      <c r="Q65" s="10">
        <f t="shared" si="6"/>
        <v>0</v>
      </c>
    </row>
    <row r="66" spans="1:17">
      <c r="A66" s="5" t="s">
        <v>93</v>
      </c>
      <c r="B66" s="3" t="s">
        <v>72</v>
      </c>
      <c r="C66" s="3">
        <v>3</v>
      </c>
      <c r="D66" s="7">
        <v>8.8888888888888892E-2</v>
      </c>
      <c r="E66" t="s">
        <v>150</v>
      </c>
      <c r="F66" t="s">
        <v>56</v>
      </c>
      <c r="G66">
        <v>9</v>
      </c>
      <c r="H66">
        <v>0.49</v>
      </c>
      <c r="I66">
        <v>14</v>
      </c>
      <c r="J66">
        <v>0.61</v>
      </c>
      <c r="K66" t="s">
        <v>150</v>
      </c>
      <c r="L66">
        <v>97.44</v>
      </c>
      <c r="M66">
        <f t="shared" ref="M66:M97" si="7">L66*G66</f>
        <v>876.96</v>
      </c>
      <c r="N66">
        <v>7</v>
      </c>
      <c r="O66" s="3">
        <f t="shared" si="3"/>
        <v>7.9821200510855688</v>
      </c>
      <c r="P66" s="10">
        <f t="shared" ref="P66:P97" si="8">(3.145*((H66/2)^2)*J66)</f>
        <v>0.11515496124999998</v>
      </c>
      <c r="Q66" s="10">
        <f t="shared" ref="Q66:Q97" si="9">N66/P66</f>
        <v>60.787654513669523</v>
      </c>
    </row>
    <row r="67" spans="1:17">
      <c r="A67" s="5" t="s">
        <v>30</v>
      </c>
      <c r="B67" s="3" t="s">
        <v>72</v>
      </c>
      <c r="C67" s="3">
        <v>4</v>
      </c>
      <c r="D67" s="7">
        <v>0.13819444444444443</v>
      </c>
      <c r="E67" t="s">
        <v>150</v>
      </c>
      <c r="F67" t="s">
        <v>56</v>
      </c>
      <c r="G67">
        <v>11</v>
      </c>
      <c r="H67">
        <v>0.57999999999999996</v>
      </c>
      <c r="I67">
        <v>15</v>
      </c>
      <c r="J67">
        <v>1.04</v>
      </c>
      <c r="K67" t="s">
        <v>150</v>
      </c>
      <c r="L67">
        <v>97.44</v>
      </c>
      <c r="M67">
        <f t="shared" si="7"/>
        <v>1071.8399999999999</v>
      </c>
      <c r="N67">
        <v>16</v>
      </c>
      <c r="O67" s="3">
        <f t="shared" ref="O67:O116" si="10">(N67/M67)*1000</f>
        <v>14.927601134497687</v>
      </c>
      <c r="P67" s="10">
        <f t="shared" si="8"/>
        <v>0.27507427999999995</v>
      </c>
      <c r="Q67" s="10">
        <f t="shared" si="9"/>
        <v>58.166106987538065</v>
      </c>
    </row>
    <row r="68" spans="1:17">
      <c r="A68" s="5" t="s">
        <v>52</v>
      </c>
      <c r="B68" s="3" t="s">
        <v>72</v>
      </c>
      <c r="C68" s="3">
        <v>5</v>
      </c>
      <c r="D68" s="7">
        <v>0.15069444444444444</v>
      </c>
      <c r="E68" t="s">
        <v>150</v>
      </c>
      <c r="F68" t="s">
        <v>56</v>
      </c>
      <c r="G68">
        <v>9</v>
      </c>
      <c r="H68">
        <v>0.71</v>
      </c>
      <c r="I68">
        <v>14</v>
      </c>
      <c r="J68">
        <v>1.1100000000000001</v>
      </c>
      <c r="K68" t="s">
        <v>150</v>
      </c>
      <c r="L68">
        <v>97.44</v>
      </c>
      <c r="M68">
        <f t="shared" si="7"/>
        <v>876.96</v>
      </c>
      <c r="N68">
        <v>14</v>
      </c>
      <c r="O68" s="3">
        <f t="shared" si="10"/>
        <v>15.964240102171138</v>
      </c>
      <c r="P68" s="10">
        <f t="shared" si="8"/>
        <v>0.43994697375000003</v>
      </c>
      <c r="Q68" s="10">
        <f t="shared" si="9"/>
        <v>31.822016823226299</v>
      </c>
    </row>
    <row r="69" spans="1:17">
      <c r="A69" s="5" t="s">
        <v>22</v>
      </c>
      <c r="B69" s="3" t="s">
        <v>72</v>
      </c>
      <c r="C69" s="3">
        <v>6</v>
      </c>
      <c r="D69" s="7">
        <v>0.13749999999999998</v>
      </c>
      <c r="E69" t="s">
        <v>150</v>
      </c>
      <c r="F69" t="s">
        <v>56</v>
      </c>
      <c r="G69">
        <v>6</v>
      </c>
      <c r="H69">
        <v>0.66</v>
      </c>
      <c r="I69">
        <v>14</v>
      </c>
      <c r="J69">
        <v>0.91</v>
      </c>
      <c r="K69" t="s">
        <v>150</v>
      </c>
      <c r="L69">
        <v>97.44</v>
      </c>
      <c r="M69">
        <f t="shared" si="7"/>
        <v>584.64</v>
      </c>
      <c r="N69">
        <v>13</v>
      </c>
      <c r="O69" s="3">
        <f t="shared" si="10"/>
        <v>22.235905856595515</v>
      </c>
      <c r="P69" s="10">
        <f t="shared" si="8"/>
        <v>0.31166635500000006</v>
      </c>
      <c r="Q69" s="10">
        <f t="shared" si="9"/>
        <v>41.711271657795713</v>
      </c>
    </row>
    <row r="70" spans="1:17">
      <c r="A70" s="5" t="s">
        <v>15</v>
      </c>
      <c r="B70" s="3" t="s">
        <v>72</v>
      </c>
      <c r="C70" s="3">
        <v>7</v>
      </c>
      <c r="D70" s="7">
        <v>0.18680555555555556</v>
      </c>
      <c r="E70" t="s">
        <v>150</v>
      </c>
      <c r="F70" t="s">
        <v>56</v>
      </c>
      <c r="G70">
        <v>10</v>
      </c>
      <c r="H70">
        <v>0.64</v>
      </c>
      <c r="I70">
        <v>21</v>
      </c>
      <c r="J70">
        <v>0.82</v>
      </c>
      <c r="K70" t="s">
        <v>150</v>
      </c>
      <c r="L70">
        <v>97.44</v>
      </c>
      <c r="M70">
        <f t="shared" si="7"/>
        <v>974.4</v>
      </c>
      <c r="N70">
        <v>5</v>
      </c>
      <c r="O70" s="3">
        <f t="shared" si="10"/>
        <v>5.1313628899835795</v>
      </c>
      <c r="P70" s="10">
        <f t="shared" si="8"/>
        <v>0.26407935999999999</v>
      </c>
      <c r="Q70" s="10">
        <f t="shared" si="9"/>
        <v>18.933702353716701</v>
      </c>
    </row>
    <row r="71" spans="1:17">
      <c r="A71" s="5" t="s">
        <v>94</v>
      </c>
      <c r="B71" s="3" t="s">
        <v>72</v>
      </c>
      <c r="C71" s="3">
        <v>8</v>
      </c>
      <c r="D71" s="7">
        <v>0.17361111111111113</v>
      </c>
      <c r="E71" t="s">
        <v>150</v>
      </c>
      <c r="F71" t="s">
        <v>56</v>
      </c>
      <c r="G71">
        <v>14</v>
      </c>
      <c r="H71">
        <v>0.77</v>
      </c>
      <c r="I71">
        <v>11</v>
      </c>
      <c r="J71">
        <v>0.8</v>
      </c>
      <c r="K71" t="s">
        <v>150</v>
      </c>
      <c r="L71">
        <v>97.44</v>
      </c>
      <c r="M71">
        <f t="shared" si="7"/>
        <v>1364.1599999999999</v>
      </c>
      <c r="N71">
        <v>24</v>
      </c>
      <c r="O71" s="3">
        <f t="shared" si="10"/>
        <v>17.593244194229417</v>
      </c>
      <c r="P71" s="10">
        <f t="shared" si="8"/>
        <v>0.37293409999999999</v>
      </c>
      <c r="Q71" s="10">
        <f t="shared" si="9"/>
        <v>64.354533414884827</v>
      </c>
    </row>
    <row r="72" spans="1:17">
      <c r="A72" s="5" t="s">
        <v>95</v>
      </c>
      <c r="B72" s="3" t="s">
        <v>72</v>
      </c>
      <c r="C72" s="3">
        <v>9</v>
      </c>
      <c r="D72" s="7">
        <v>0.12847222222222224</v>
      </c>
      <c r="E72" t="s">
        <v>150</v>
      </c>
      <c r="F72" t="s">
        <v>54</v>
      </c>
      <c r="G72">
        <v>11</v>
      </c>
      <c r="H72">
        <v>0.6</v>
      </c>
      <c r="I72">
        <v>25</v>
      </c>
      <c r="J72">
        <v>0.83</v>
      </c>
      <c r="K72" t="s">
        <v>150</v>
      </c>
      <c r="L72">
        <v>97.44</v>
      </c>
      <c r="M72">
        <f t="shared" si="7"/>
        <v>1071.8399999999999</v>
      </c>
      <c r="N72">
        <v>15</v>
      </c>
      <c r="O72" s="3">
        <f t="shared" si="10"/>
        <v>13.994626063591582</v>
      </c>
      <c r="P72" s="10">
        <f t="shared" si="8"/>
        <v>0.23493149999999996</v>
      </c>
      <c r="Q72" s="10">
        <f t="shared" si="9"/>
        <v>63.848398362927078</v>
      </c>
    </row>
    <row r="73" spans="1:17">
      <c r="A73" s="5" t="s">
        <v>27</v>
      </c>
      <c r="B73" s="3" t="s">
        <v>72</v>
      </c>
      <c r="C73" s="3">
        <v>10</v>
      </c>
      <c r="D73" s="7">
        <v>0.10416666666666667</v>
      </c>
      <c r="E73" t="s">
        <v>150</v>
      </c>
      <c r="F73" t="s">
        <v>54</v>
      </c>
      <c r="G73">
        <v>10</v>
      </c>
      <c r="H73">
        <v>0.48</v>
      </c>
      <c r="I73">
        <v>19</v>
      </c>
      <c r="J73">
        <v>0.93</v>
      </c>
      <c r="K73" t="s">
        <v>150</v>
      </c>
      <c r="L73">
        <v>97.44</v>
      </c>
      <c r="M73">
        <f t="shared" si="7"/>
        <v>974.4</v>
      </c>
      <c r="N73">
        <v>16</v>
      </c>
      <c r="O73" s="3">
        <f t="shared" si="10"/>
        <v>16.420361247947454</v>
      </c>
      <c r="P73" s="10">
        <f t="shared" si="8"/>
        <v>0.16847136000000001</v>
      </c>
      <c r="Q73" s="10">
        <f t="shared" si="9"/>
        <v>94.971631973529497</v>
      </c>
    </row>
    <row r="74" spans="1:17">
      <c r="A74" s="5" t="s">
        <v>83</v>
      </c>
      <c r="B74" s="3" t="s">
        <v>72</v>
      </c>
      <c r="C74" s="3">
        <v>11</v>
      </c>
      <c r="D74" s="7">
        <v>0.1388888888888889</v>
      </c>
      <c r="E74" t="s">
        <v>150</v>
      </c>
      <c r="F74" t="s">
        <v>54</v>
      </c>
      <c r="G74">
        <v>10</v>
      </c>
      <c r="H74">
        <v>0.54</v>
      </c>
      <c r="I74">
        <v>10</v>
      </c>
      <c r="J74">
        <v>1.04</v>
      </c>
      <c r="K74" t="s">
        <v>150</v>
      </c>
      <c r="L74">
        <v>97.44</v>
      </c>
      <c r="M74">
        <f t="shared" si="7"/>
        <v>974.4</v>
      </c>
      <c r="N74">
        <v>15</v>
      </c>
      <c r="O74" s="3">
        <f t="shared" si="10"/>
        <v>15.394088669950738</v>
      </c>
      <c r="P74" s="10">
        <f t="shared" si="8"/>
        <v>0.23844132000000001</v>
      </c>
      <c r="Q74" s="10">
        <f t="shared" si="9"/>
        <v>62.908559640585779</v>
      </c>
    </row>
    <row r="75" spans="1:17">
      <c r="A75" s="5" t="s">
        <v>96</v>
      </c>
      <c r="B75" s="3" t="s">
        <v>72</v>
      </c>
      <c r="C75" s="3">
        <v>12</v>
      </c>
      <c r="D75" s="7">
        <v>0.125</v>
      </c>
      <c r="E75" t="s">
        <v>150</v>
      </c>
      <c r="F75" t="s">
        <v>54</v>
      </c>
      <c r="G75">
        <v>14</v>
      </c>
      <c r="H75">
        <v>0.99</v>
      </c>
      <c r="I75">
        <v>24</v>
      </c>
      <c r="J75">
        <v>1.18</v>
      </c>
      <c r="K75" t="s">
        <v>150</v>
      </c>
      <c r="L75">
        <v>97.44</v>
      </c>
      <c r="M75">
        <f t="shared" si="7"/>
        <v>1364.1599999999999</v>
      </c>
      <c r="N75">
        <v>26</v>
      </c>
      <c r="O75" s="3">
        <f t="shared" si="10"/>
        <v>19.059347877081869</v>
      </c>
      <c r="P75" s="10">
        <f t="shared" si="8"/>
        <v>0.90931227749999999</v>
      </c>
      <c r="Q75" s="10">
        <f t="shared" si="9"/>
        <v>28.593037445268632</v>
      </c>
    </row>
    <row r="76" spans="1:17">
      <c r="A76" s="5" t="s">
        <v>97</v>
      </c>
      <c r="B76" s="3" t="s">
        <v>72</v>
      </c>
      <c r="C76" s="3">
        <v>13</v>
      </c>
      <c r="D76" s="7">
        <v>0.12152777777777778</v>
      </c>
      <c r="E76" t="s">
        <v>176</v>
      </c>
      <c r="F76" t="s">
        <v>54</v>
      </c>
      <c r="G76">
        <v>13</v>
      </c>
      <c r="H76">
        <v>0.59</v>
      </c>
      <c r="I76">
        <v>11</v>
      </c>
      <c r="J76">
        <v>1.19</v>
      </c>
      <c r="K76" t="s">
        <v>176</v>
      </c>
      <c r="L76">
        <v>97.44</v>
      </c>
      <c r="M76">
        <f t="shared" si="7"/>
        <v>1266.72</v>
      </c>
      <c r="N76">
        <v>15</v>
      </c>
      <c r="O76" s="3">
        <f t="shared" si="10"/>
        <v>11.841606669192876</v>
      </c>
      <c r="P76" s="10">
        <f t="shared" si="8"/>
        <v>0.32569541375</v>
      </c>
      <c r="Q76" s="10">
        <f t="shared" si="9"/>
        <v>46.055300034141176</v>
      </c>
    </row>
    <row r="77" spans="1:17">
      <c r="A77" s="5" t="s">
        <v>174</v>
      </c>
      <c r="B77" s="3" t="s">
        <v>73</v>
      </c>
      <c r="C77" s="3">
        <v>1</v>
      </c>
      <c r="D77" s="7">
        <v>0.16041666666666668</v>
      </c>
      <c r="E77" t="s">
        <v>150</v>
      </c>
      <c r="F77" t="s">
        <v>56</v>
      </c>
      <c r="G77">
        <v>4</v>
      </c>
      <c r="H77">
        <v>0.51</v>
      </c>
      <c r="I77">
        <v>4</v>
      </c>
      <c r="J77">
        <v>1.21</v>
      </c>
      <c r="K77" t="s">
        <v>150</v>
      </c>
      <c r="L77">
        <v>63.19</v>
      </c>
      <c r="M77">
        <f t="shared" si="7"/>
        <v>252.76</v>
      </c>
      <c r="O77" s="3">
        <f t="shared" si="10"/>
        <v>0</v>
      </c>
      <c r="P77" s="10">
        <f t="shared" si="8"/>
        <v>0.24744938624999999</v>
      </c>
      <c r="Q77" s="10">
        <f t="shared" si="9"/>
        <v>0</v>
      </c>
    </row>
    <row r="78" spans="1:17">
      <c r="A78" s="5" t="s">
        <v>103</v>
      </c>
      <c r="B78" s="3" t="s">
        <v>73</v>
      </c>
      <c r="C78" s="3">
        <v>2</v>
      </c>
      <c r="D78" s="7">
        <v>9.0972222222222218E-2</v>
      </c>
      <c r="E78" t="s">
        <v>150</v>
      </c>
      <c r="F78" t="s">
        <v>54</v>
      </c>
      <c r="G78">
        <v>8</v>
      </c>
      <c r="H78">
        <v>0.83</v>
      </c>
      <c r="I78">
        <v>12</v>
      </c>
      <c r="J78">
        <v>0.72</v>
      </c>
      <c r="K78" t="s">
        <v>150</v>
      </c>
      <c r="L78">
        <v>63.19</v>
      </c>
      <c r="M78">
        <f t="shared" si="7"/>
        <v>505.52</v>
      </c>
      <c r="N78">
        <v>33</v>
      </c>
      <c r="O78" s="3">
        <f t="shared" si="10"/>
        <v>65.279316347523348</v>
      </c>
      <c r="P78" s="10">
        <f t="shared" si="8"/>
        <v>0.38998628999999996</v>
      </c>
      <c r="Q78" s="10">
        <f t="shared" si="9"/>
        <v>84.618359276168405</v>
      </c>
    </row>
    <row r="79" spans="1:17">
      <c r="A79" s="5" t="s">
        <v>17</v>
      </c>
      <c r="B79" s="3" t="s">
        <v>73</v>
      </c>
      <c r="C79" s="3">
        <v>3</v>
      </c>
      <c r="D79" s="7">
        <v>0.11180555555555556</v>
      </c>
      <c r="E79" t="s">
        <v>150</v>
      </c>
      <c r="F79" t="s">
        <v>54</v>
      </c>
      <c r="G79">
        <v>6</v>
      </c>
      <c r="H79">
        <v>0.64</v>
      </c>
      <c r="I79">
        <v>5</v>
      </c>
      <c r="J79">
        <v>0.59</v>
      </c>
      <c r="K79" t="s">
        <v>150</v>
      </c>
      <c r="L79">
        <v>63.19</v>
      </c>
      <c r="M79">
        <f t="shared" si="7"/>
        <v>379.14</v>
      </c>
      <c r="N79">
        <v>20</v>
      </c>
      <c r="O79" s="3">
        <f t="shared" si="10"/>
        <v>52.750962705069369</v>
      </c>
      <c r="P79" s="10">
        <f t="shared" si="8"/>
        <v>0.19000831999999998</v>
      </c>
      <c r="Q79" s="10">
        <f t="shared" si="9"/>
        <v>105.25854867828947</v>
      </c>
    </row>
    <row r="80" spans="1:17">
      <c r="A80" s="5" t="s">
        <v>79</v>
      </c>
      <c r="B80" s="3" t="s">
        <v>73</v>
      </c>
      <c r="C80" s="3">
        <v>4</v>
      </c>
      <c r="D80" s="7">
        <v>0.1125</v>
      </c>
      <c r="E80" t="s">
        <v>150</v>
      </c>
      <c r="F80" t="s">
        <v>56</v>
      </c>
      <c r="G80">
        <v>8</v>
      </c>
      <c r="H80">
        <v>0.84</v>
      </c>
      <c r="I80">
        <v>7</v>
      </c>
      <c r="J80">
        <v>0.56000000000000005</v>
      </c>
      <c r="K80" t="s">
        <v>150</v>
      </c>
      <c r="L80">
        <v>63.19</v>
      </c>
      <c r="M80">
        <f t="shared" si="7"/>
        <v>505.52</v>
      </c>
      <c r="N80">
        <v>6</v>
      </c>
      <c r="O80" s="3">
        <f t="shared" si="10"/>
        <v>11.868966608640608</v>
      </c>
      <c r="P80" s="10">
        <f t="shared" si="8"/>
        <v>0.31067567999999995</v>
      </c>
      <c r="Q80" s="10">
        <f t="shared" si="9"/>
        <v>19.312744402780421</v>
      </c>
    </row>
    <row r="81" spans="1:17">
      <c r="A81" s="5" t="s">
        <v>82</v>
      </c>
      <c r="B81" s="3" t="s">
        <v>73</v>
      </c>
      <c r="C81" s="3">
        <v>5</v>
      </c>
      <c r="D81" s="7">
        <v>0.1076388888888889</v>
      </c>
      <c r="E81" t="s">
        <v>150</v>
      </c>
      <c r="F81" t="s">
        <v>54</v>
      </c>
      <c r="G81">
        <v>5</v>
      </c>
      <c r="H81">
        <v>0.57999999999999996</v>
      </c>
      <c r="I81">
        <v>5</v>
      </c>
      <c r="J81">
        <v>0.6</v>
      </c>
      <c r="K81" t="s">
        <v>150</v>
      </c>
      <c r="L81">
        <v>63.19</v>
      </c>
      <c r="M81">
        <f t="shared" si="7"/>
        <v>315.95</v>
      </c>
      <c r="N81">
        <v>20</v>
      </c>
      <c r="O81" s="3">
        <f t="shared" si="10"/>
        <v>63.301155246083248</v>
      </c>
      <c r="P81" s="10">
        <f t="shared" si="8"/>
        <v>0.15869669999999997</v>
      </c>
      <c r="Q81" s="10">
        <f t="shared" si="9"/>
        <v>126.02656513966582</v>
      </c>
    </row>
    <row r="82" spans="1:17">
      <c r="A82" s="5" t="s">
        <v>100</v>
      </c>
      <c r="B82" s="3" t="s">
        <v>73</v>
      </c>
      <c r="C82" s="3">
        <v>6</v>
      </c>
      <c r="D82" s="7">
        <v>0.11527777777777777</v>
      </c>
      <c r="E82" t="s">
        <v>150</v>
      </c>
      <c r="F82" t="s">
        <v>56</v>
      </c>
      <c r="G82">
        <v>6</v>
      </c>
      <c r="H82">
        <v>0.6</v>
      </c>
      <c r="I82">
        <v>3</v>
      </c>
      <c r="J82">
        <v>0.64</v>
      </c>
      <c r="K82" t="s">
        <v>150</v>
      </c>
      <c r="L82">
        <v>63.19</v>
      </c>
      <c r="M82">
        <f t="shared" si="7"/>
        <v>379.14</v>
      </c>
      <c r="N82">
        <v>23</v>
      </c>
      <c r="O82" s="3">
        <f t="shared" si="10"/>
        <v>60.66360711082978</v>
      </c>
      <c r="P82" s="10">
        <f t="shared" si="8"/>
        <v>0.18115199999999998</v>
      </c>
      <c r="Q82" s="10">
        <f t="shared" si="9"/>
        <v>126.96520049461228</v>
      </c>
    </row>
    <row r="83" spans="1:17">
      <c r="A83" s="5" t="s">
        <v>173</v>
      </c>
      <c r="B83" s="3" t="s">
        <v>73</v>
      </c>
      <c r="C83" s="3">
        <v>7</v>
      </c>
      <c r="D83" s="7">
        <v>0.14652777777777778</v>
      </c>
      <c r="E83" t="s">
        <v>150</v>
      </c>
      <c r="F83" t="s">
        <v>56</v>
      </c>
      <c r="G83">
        <v>10</v>
      </c>
      <c r="H83">
        <v>0.8</v>
      </c>
      <c r="I83">
        <v>4</v>
      </c>
      <c r="J83">
        <v>0.68</v>
      </c>
      <c r="K83" t="s">
        <v>150</v>
      </c>
      <c r="L83">
        <v>63.19</v>
      </c>
      <c r="M83">
        <f t="shared" si="7"/>
        <v>631.9</v>
      </c>
      <c r="O83" s="3">
        <f t="shared" si="10"/>
        <v>0</v>
      </c>
      <c r="P83" s="10">
        <f t="shared" si="8"/>
        <v>0.34217600000000009</v>
      </c>
      <c r="Q83" s="10">
        <f t="shared" si="9"/>
        <v>0</v>
      </c>
    </row>
    <row r="84" spans="1:17">
      <c r="A84" s="5" t="s">
        <v>181</v>
      </c>
      <c r="B84" s="3" t="s">
        <v>73</v>
      </c>
      <c r="C84" s="3">
        <v>8</v>
      </c>
      <c r="D84" s="7">
        <v>0.1277777777777778</v>
      </c>
      <c r="E84" t="s">
        <v>150</v>
      </c>
      <c r="F84" t="s">
        <v>54</v>
      </c>
      <c r="G84">
        <v>9</v>
      </c>
      <c r="H84">
        <v>0.85</v>
      </c>
      <c r="I84">
        <v>9</v>
      </c>
      <c r="J84">
        <v>0.78</v>
      </c>
      <c r="K84" t="s">
        <v>150</v>
      </c>
      <c r="L84">
        <v>63.19</v>
      </c>
      <c r="M84">
        <f t="shared" si="7"/>
        <v>568.71</v>
      </c>
      <c r="N84">
        <v>9</v>
      </c>
      <c r="O84" s="3">
        <f t="shared" si="10"/>
        <v>15.825288811520808</v>
      </c>
      <c r="P84" s="10">
        <f t="shared" si="8"/>
        <v>0.44309118749999993</v>
      </c>
      <c r="Q84" s="10">
        <f t="shared" si="9"/>
        <v>20.311846080215716</v>
      </c>
    </row>
    <row r="85" spans="1:17">
      <c r="A85" s="5" t="s">
        <v>182</v>
      </c>
      <c r="B85" s="3" t="s">
        <v>73</v>
      </c>
      <c r="C85" s="3">
        <v>9</v>
      </c>
      <c r="D85" s="7">
        <v>8.4027777777777771E-2</v>
      </c>
      <c r="E85" t="s">
        <v>150</v>
      </c>
      <c r="F85" t="s">
        <v>54</v>
      </c>
      <c r="G85">
        <v>13</v>
      </c>
      <c r="H85">
        <v>0.91</v>
      </c>
      <c r="I85">
        <v>5</v>
      </c>
      <c r="J85">
        <v>0.77</v>
      </c>
      <c r="K85" t="s">
        <v>150</v>
      </c>
      <c r="L85">
        <v>63.19</v>
      </c>
      <c r="M85">
        <f t="shared" si="7"/>
        <v>821.47</v>
      </c>
      <c r="N85">
        <v>33</v>
      </c>
      <c r="O85" s="3">
        <f t="shared" si="10"/>
        <v>40.171886983091284</v>
      </c>
      <c r="P85" s="10">
        <f t="shared" si="8"/>
        <v>0.50134209125000007</v>
      </c>
      <c r="Q85" s="10">
        <f t="shared" si="9"/>
        <v>65.823318201192421</v>
      </c>
    </row>
    <row r="86" spans="1:17">
      <c r="A86" s="5" t="s">
        <v>21</v>
      </c>
      <c r="B86" s="3" t="s">
        <v>73</v>
      </c>
      <c r="C86" s="3">
        <v>10</v>
      </c>
      <c r="D86" s="7">
        <v>0.12708333333333333</v>
      </c>
      <c r="E86" t="s">
        <v>150</v>
      </c>
      <c r="F86" t="s">
        <v>56</v>
      </c>
      <c r="G86">
        <v>8</v>
      </c>
      <c r="H86">
        <v>0.84</v>
      </c>
      <c r="I86">
        <v>7</v>
      </c>
      <c r="J86">
        <v>0.6</v>
      </c>
      <c r="K86" t="s">
        <v>150</v>
      </c>
      <c r="L86">
        <v>63.19</v>
      </c>
      <c r="M86">
        <f t="shared" si="7"/>
        <v>505.52</v>
      </c>
      <c r="N86">
        <v>15</v>
      </c>
      <c r="O86" s="3">
        <f t="shared" si="10"/>
        <v>29.672416521601519</v>
      </c>
      <c r="P86" s="10">
        <f t="shared" si="8"/>
        <v>0.33286679999999991</v>
      </c>
      <c r="Q86" s="10">
        <f t="shared" si="9"/>
        <v>45.063070273154317</v>
      </c>
    </row>
    <row r="87" spans="1:17">
      <c r="A87" s="5" t="s">
        <v>122</v>
      </c>
      <c r="B87" s="3" t="s">
        <v>73</v>
      </c>
      <c r="C87" s="3">
        <v>11</v>
      </c>
      <c r="D87" s="7">
        <v>0.13125000000000001</v>
      </c>
      <c r="E87" t="s">
        <v>150</v>
      </c>
      <c r="F87" t="s">
        <v>56</v>
      </c>
      <c r="G87">
        <v>8</v>
      </c>
      <c r="H87">
        <v>0.98</v>
      </c>
      <c r="I87">
        <v>5</v>
      </c>
      <c r="J87">
        <v>0.53</v>
      </c>
      <c r="K87" t="s">
        <v>150</v>
      </c>
      <c r="L87">
        <v>63.19</v>
      </c>
      <c r="M87">
        <f t="shared" si="7"/>
        <v>505.52</v>
      </c>
      <c r="N87">
        <v>42</v>
      </c>
      <c r="O87" s="3">
        <f t="shared" si="10"/>
        <v>83.082766260484263</v>
      </c>
      <c r="P87" s="10">
        <f t="shared" si="8"/>
        <v>0.40021068499999995</v>
      </c>
      <c r="Q87" s="10">
        <f t="shared" si="9"/>
        <v>104.94472430190115</v>
      </c>
    </row>
    <row r="88" spans="1:17">
      <c r="A88" s="5" t="s">
        <v>129</v>
      </c>
      <c r="B88" s="3" t="s">
        <v>73</v>
      </c>
      <c r="C88" s="3">
        <v>12</v>
      </c>
      <c r="D88" s="7">
        <v>0.10486111111111111</v>
      </c>
      <c r="E88" t="s">
        <v>150</v>
      </c>
      <c r="F88" t="s">
        <v>56</v>
      </c>
      <c r="G88">
        <v>12</v>
      </c>
      <c r="H88">
        <v>0.81</v>
      </c>
      <c r="I88">
        <v>11</v>
      </c>
      <c r="J88">
        <v>0.7</v>
      </c>
      <c r="K88" t="s">
        <v>150</v>
      </c>
      <c r="L88">
        <v>63.19</v>
      </c>
      <c r="M88">
        <f t="shared" si="7"/>
        <v>758.28</v>
      </c>
      <c r="N88">
        <v>41</v>
      </c>
      <c r="O88" s="3">
        <f t="shared" si="10"/>
        <v>54.069736772696103</v>
      </c>
      <c r="P88" s="10">
        <f t="shared" si="8"/>
        <v>0.36110103750000005</v>
      </c>
      <c r="Q88" s="10">
        <f t="shared" si="9"/>
        <v>113.54162891320962</v>
      </c>
    </row>
    <row r="89" spans="1:17">
      <c r="A89" s="5" t="s">
        <v>130</v>
      </c>
      <c r="B89" s="3" t="s">
        <v>73</v>
      </c>
      <c r="C89" s="3">
        <v>13</v>
      </c>
      <c r="D89" s="7">
        <v>9.5833333333333326E-2</v>
      </c>
      <c r="E89" t="s">
        <v>150</v>
      </c>
      <c r="F89" t="s">
        <v>56</v>
      </c>
      <c r="G89">
        <v>10</v>
      </c>
      <c r="H89">
        <v>0.8</v>
      </c>
      <c r="I89">
        <v>10</v>
      </c>
      <c r="J89">
        <v>0.71</v>
      </c>
      <c r="K89" t="s">
        <v>150</v>
      </c>
      <c r="L89">
        <v>63.19</v>
      </c>
      <c r="M89">
        <f t="shared" si="7"/>
        <v>631.9</v>
      </c>
      <c r="N89">
        <v>38</v>
      </c>
      <c r="O89" s="3">
        <f t="shared" si="10"/>
        <v>60.136097483779082</v>
      </c>
      <c r="P89" s="10">
        <f t="shared" si="8"/>
        <v>0.35727200000000003</v>
      </c>
      <c r="Q89" s="10">
        <f t="shared" si="9"/>
        <v>106.36153966725631</v>
      </c>
    </row>
    <row r="90" spans="1:17">
      <c r="A90" s="3" t="s">
        <v>55</v>
      </c>
      <c r="B90" s="3" t="s">
        <v>74</v>
      </c>
      <c r="C90" s="3">
        <v>1</v>
      </c>
      <c r="D90" s="7">
        <v>0.11597222222222221</v>
      </c>
      <c r="E90" t="s">
        <v>176</v>
      </c>
      <c r="F90" t="s">
        <v>56</v>
      </c>
      <c r="G90">
        <v>15</v>
      </c>
      <c r="H90">
        <v>0.98</v>
      </c>
      <c r="I90">
        <v>12</v>
      </c>
      <c r="J90">
        <v>1.24</v>
      </c>
      <c r="K90" t="s">
        <v>176</v>
      </c>
      <c r="L90">
        <v>95.58</v>
      </c>
      <c r="M90">
        <f t="shared" si="7"/>
        <v>1433.7</v>
      </c>
      <c r="N90">
        <v>34</v>
      </c>
      <c r="O90" s="3">
        <f t="shared" si="10"/>
        <v>23.71486363953407</v>
      </c>
      <c r="P90" s="10">
        <f t="shared" si="8"/>
        <v>0.93634197999999991</v>
      </c>
      <c r="Q90" s="10">
        <f t="shared" si="9"/>
        <v>36.31151943011249</v>
      </c>
    </row>
    <row r="91" spans="1:17">
      <c r="A91" s="3" t="s">
        <v>61</v>
      </c>
      <c r="B91" s="3" t="s">
        <v>74</v>
      </c>
      <c r="C91" s="3">
        <v>2</v>
      </c>
      <c r="D91" s="7">
        <v>0.11875000000000001</v>
      </c>
      <c r="E91" t="s">
        <v>150</v>
      </c>
      <c r="F91" t="s">
        <v>54</v>
      </c>
      <c r="G91">
        <v>8</v>
      </c>
      <c r="H91">
        <v>0.82</v>
      </c>
      <c r="I91">
        <v>14</v>
      </c>
      <c r="J91">
        <v>0.9</v>
      </c>
      <c r="K91" t="s">
        <v>150</v>
      </c>
      <c r="L91">
        <v>95.58</v>
      </c>
      <c r="M91">
        <f t="shared" si="7"/>
        <v>764.64</v>
      </c>
      <c r="N91">
        <v>32</v>
      </c>
      <c r="O91" s="3">
        <f t="shared" si="10"/>
        <v>41.849759363883656</v>
      </c>
      <c r="P91" s="10">
        <f t="shared" si="8"/>
        <v>0.47580704999999995</v>
      </c>
      <c r="Q91" s="10">
        <f t="shared" si="9"/>
        <v>67.254152707489311</v>
      </c>
    </row>
    <row r="92" spans="1:17">
      <c r="A92" s="3" t="s">
        <v>57</v>
      </c>
      <c r="B92" s="3" t="s">
        <v>74</v>
      </c>
      <c r="C92" s="3">
        <v>3</v>
      </c>
      <c r="D92" s="7">
        <v>9.5833333333333326E-2</v>
      </c>
      <c r="E92" t="s">
        <v>176</v>
      </c>
      <c r="F92" t="s">
        <v>56</v>
      </c>
      <c r="G92">
        <v>12</v>
      </c>
      <c r="H92">
        <v>1.0900000000000001</v>
      </c>
      <c r="I92">
        <v>13</v>
      </c>
      <c r="J92">
        <v>0.77</v>
      </c>
      <c r="K92" t="s">
        <v>176</v>
      </c>
      <c r="L92">
        <v>95.58</v>
      </c>
      <c r="M92">
        <f t="shared" si="7"/>
        <v>1146.96</v>
      </c>
      <c r="N92">
        <v>46</v>
      </c>
      <c r="O92" s="3">
        <f t="shared" si="10"/>
        <v>40.106019390388504</v>
      </c>
      <c r="P92" s="10">
        <f t="shared" si="8"/>
        <v>0.71929059125000017</v>
      </c>
      <c r="Q92" s="10">
        <f t="shared" si="9"/>
        <v>63.951900052050057</v>
      </c>
    </row>
    <row r="93" spans="1:17">
      <c r="A93" s="3" t="s">
        <v>63</v>
      </c>
      <c r="B93" s="3" t="s">
        <v>74</v>
      </c>
      <c r="C93" s="3">
        <v>4</v>
      </c>
      <c r="D93" s="7">
        <v>0.18819444444444444</v>
      </c>
      <c r="E93" t="s">
        <v>176</v>
      </c>
      <c r="F93" t="s">
        <v>54</v>
      </c>
      <c r="G93">
        <v>17</v>
      </c>
      <c r="H93">
        <v>1.01</v>
      </c>
      <c r="I93">
        <v>17</v>
      </c>
      <c r="J93">
        <v>1.42</v>
      </c>
      <c r="K93" t="s">
        <v>176</v>
      </c>
      <c r="L93">
        <v>95.58</v>
      </c>
      <c r="M93">
        <f t="shared" si="7"/>
        <v>1624.86</v>
      </c>
      <c r="N93">
        <v>31</v>
      </c>
      <c r="O93" s="3">
        <f t="shared" si="10"/>
        <v>19.078566768829315</v>
      </c>
      <c r="P93" s="10">
        <f t="shared" si="8"/>
        <v>1.1389161475</v>
      </c>
      <c r="Q93" s="10">
        <f t="shared" si="9"/>
        <v>27.218860728287286</v>
      </c>
    </row>
    <row r="94" spans="1:17">
      <c r="A94" s="3" t="s">
        <v>64</v>
      </c>
      <c r="B94" s="3" t="s">
        <v>74</v>
      </c>
      <c r="C94" s="3">
        <v>5</v>
      </c>
      <c r="D94" s="7">
        <v>0.11041666666666666</v>
      </c>
      <c r="E94" t="s">
        <v>150</v>
      </c>
      <c r="F94" t="s">
        <v>56</v>
      </c>
      <c r="G94">
        <v>7.5</v>
      </c>
      <c r="H94">
        <v>1.04</v>
      </c>
      <c r="I94">
        <v>9</v>
      </c>
      <c r="J94">
        <v>0.78</v>
      </c>
      <c r="K94" t="s">
        <v>150</v>
      </c>
      <c r="L94">
        <v>95.58</v>
      </c>
      <c r="M94">
        <f t="shared" si="7"/>
        <v>716.85</v>
      </c>
      <c r="N94">
        <v>19</v>
      </c>
      <c r="O94" s="3">
        <f t="shared" si="10"/>
        <v>26.504847597126314</v>
      </c>
      <c r="P94" s="10">
        <f t="shared" si="8"/>
        <v>0.66331824000000006</v>
      </c>
      <c r="Q94" s="10">
        <f t="shared" si="9"/>
        <v>28.64386783634956</v>
      </c>
    </row>
    <row r="95" spans="1:17">
      <c r="A95" s="5" t="s">
        <v>31</v>
      </c>
      <c r="B95" s="3" t="s">
        <v>74</v>
      </c>
      <c r="C95" s="3">
        <v>6</v>
      </c>
      <c r="D95" s="7">
        <v>0.10694444444444444</v>
      </c>
      <c r="E95" t="s">
        <v>150</v>
      </c>
      <c r="F95" t="s">
        <v>54</v>
      </c>
      <c r="G95">
        <v>12</v>
      </c>
      <c r="H95">
        <v>1.1100000000000001</v>
      </c>
      <c r="I95">
        <v>11</v>
      </c>
      <c r="J95">
        <v>0.54</v>
      </c>
      <c r="K95" t="s">
        <v>150</v>
      </c>
      <c r="L95">
        <v>95.58</v>
      </c>
      <c r="M95">
        <f t="shared" si="7"/>
        <v>1146.96</v>
      </c>
      <c r="N95">
        <v>32</v>
      </c>
      <c r="O95" s="3">
        <f t="shared" si="10"/>
        <v>27.899839575922439</v>
      </c>
      <c r="P95" s="10">
        <f t="shared" si="8"/>
        <v>0.52311885750000009</v>
      </c>
      <c r="Q95" s="10">
        <f t="shared" si="9"/>
        <v>61.171566540210215</v>
      </c>
    </row>
    <row r="96" spans="1:17">
      <c r="A96" s="5" t="s">
        <v>109</v>
      </c>
      <c r="B96" s="3" t="s">
        <v>74</v>
      </c>
      <c r="C96" s="3">
        <v>7</v>
      </c>
      <c r="D96" s="7">
        <v>0.1111111111111111</v>
      </c>
      <c r="E96" t="s">
        <v>176</v>
      </c>
      <c r="F96" t="s">
        <v>56</v>
      </c>
      <c r="G96">
        <v>9</v>
      </c>
      <c r="H96">
        <v>0.91</v>
      </c>
      <c r="I96">
        <v>8</v>
      </c>
      <c r="J96">
        <v>0.78</v>
      </c>
      <c r="K96" t="s">
        <v>150</v>
      </c>
      <c r="L96">
        <v>95.58</v>
      </c>
      <c r="M96">
        <f t="shared" si="7"/>
        <v>860.22</v>
      </c>
      <c r="N96">
        <v>22</v>
      </c>
      <c r="O96" s="3">
        <f t="shared" si="10"/>
        <v>25.574852944595566</v>
      </c>
      <c r="P96" s="10">
        <f t="shared" si="8"/>
        <v>0.50785302750000005</v>
      </c>
      <c r="Q96" s="10">
        <f t="shared" si="9"/>
        <v>43.319619670870225</v>
      </c>
    </row>
    <row r="97" spans="1:17">
      <c r="A97" s="5" t="s">
        <v>25</v>
      </c>
      <c r="B97" s="3" t="s">
        <v>74</v>
      </c>
      <c r="C97" s="3">
        <v>8</v>
      </c>
      <c r="D97" s="7">
        <v>0.13402777777777777</v>
      </c>
      <c r="E97" t="s">
        <v>150</v>
      </c>
      <c r="F97" t="s">
        <v>54</v>
      </c>
      <c r="G97">
        <v>6</v>
      </c>
      <c r="H97">
        <v>0.83</v>
      </c>
      <c r="I97">
        <v>6</v>
      </c>
      <c r="J97">
        <v>0.92</v>
      </c>
      <c r="K97" t="s">
        <v>150</v>
      </c>
      <c r="L97">
        <v>95.58</v>
      </c>
      <c r="M97">
        <f t="shared" si="7"/>
        <v>573.48</v>
      </c>
      <c r="N97">
        <v>5</v>
      </c>
      <c r="O97" s="3">
        <f t="shared" si="10"/>
        <v>8.7186998674757614</v>
      </c>
      <c r="P97" s="10">
        <f t="shared" si="8"/>
        <v>0.498315815</v>
      </c>
      <c r="Q97" s="10">
        <f t="shared" si="9"/>
        <v>10.033797542628664</v>
      </c>
    </row>
    <row r="98" spans="1:17">
      <c r="A98" s="5" t="s">
        <v>10</v>
      </c>
      <c r="B98" s="3" t="s">
        <v>74</v>
      </c>
      <c r="C98" s="3">
        <v>9</v>
      </c>
      <c r="D98" s="7">
        <v>0.10625</v>
      </c>
      <c r="E98" t="s">
        <v>150</v>
      </c>
      <c r="F98" t="s">
        <v>56</v>
      </c>
      <c r="G98">
        <v>10</v>
      </c>
      <c r="H98">
        <v>0.87</v>
      </c>
      <c r="I98">
        <v>7</v>
      </c>
      <c r="J98">
        <v>0.8</v>
      </c>
      <c r="K98" t="s">
        <v>150</v>
      </c>
      <c r="L98">
        <v>95.58</v>
      </c>
      <c r="M98">
        <f t="shared" ref="M98:M116" si="11">L98*G98</f>
        <v>955.8</v>
      </c>
      <c r="N98">
        <v>12</v>
      </c>
      <c r="O98" s="3">
        <f t="shared" si="10"/>
        <v>12.554927809165099</v>
      </c>
      <c r="P98" s="10">
        <f t="shared" ref="P98:P116" si="12">(3.145*((H98/2)^2)*J98)</f>
        <v>0.47609010000000007</v>
      </c>
      <c r="Q98" s="10">
        <f t="shared" ref="Q98:Q116" si="13">N98/P98</f>
        <v>25.205313027933155</v>
      </c>
    </row>
    <row r="99" spans="1:17">
      <c r="A99" s="3" t="s">
        <v>53</v>
      </c>
      <c r="B99" s="3" t="s">
        <v>74</v>
      </c>
      <c r="C99" s="3">
        <v>10</v>
      </c>
      <c r="D99" s="7">
        <v>0.11458333333333333</v>
      </c>
      <c r="E99" t="s">
        <v>150</v>
      </c>
      <c r="F99" t="s">
        <v>56</v>
      </c>
      <c r="G99">
        <v>16</v>
      </c>
      <c r="H99">
        <v>1.21</v>
      </c>
      <c r="I99">
        <v>13</v>
      </c>
      <c r="J99">
        <v>0.67</v>
      </c>
      <c r="K99" t="s">
        <v>150</v>
      </c>
      <c r="L99">
        <v>95.58</v>
      </c>
      <c r="M99">
        <f t="shared" si="11"/>
        <v>1529.28</v>
      </c>
      <c r="N99">
        <v>70</v>
      </c>
      <c r="O99" s="3">
        <f t="shared" si="10"/>
        <v>45.773174304247753</v>
      </c>
      <c r="P99" s="10">
        <f t="shared" si="12"/>
        <v>0.77126957875000002</v>
      </c>
      <c r="Q99" s="10">
        <f t="shared" si="13"/>
        <v>90.759446409709696</v>
      </c>
    </row>
    <row r="100" spans="1:17">
      <c r="A100" s="3" t="s">
        <v>62</v>
      </c>
      <c r="B100" s="3" t="s">
        <v>74</v>
      </c>
      <c r="C100" s="3">
        <v>11</v>
      </c>
      <c r="D100" s="7">
        <v>0.10555555555555556</v>
      </c>
      <c r="E100" t="s">
        <v>150</v>
      </c>
      <c r="F100" t="s">
        <v>56</v>
      </c>
      <c r="G100">
        <v>12</v>
      </c>
      <c r="H100">
        <v>1.02</v>
      </c>
      <c r="I100">
        <v>10</v>
      </c>
      <c r="J100">
        <v>0.72</v>
      </c>
      <c r="K100" t="s">
        <v>150</v>
      </c>
      <c r="L100">
        <v>95.58</v>
      </c>
      <c r="M100">
        <f t="shared" si="11"/>
        <v>1146.96</v>
      </c>
      <c r="N100">
        <v>48</v>
      </c>
      <c r="O100" s="3">
        <f t="shared" si="10"/>
        <v>41.849759363883656</v>
      </c>
      <c r="P100" s="10">
        <f t="shared" si="12"/>
        <v>0.58897043999999998</v>
      </c>
      <c r="Q100" s="10">
        <f t="shared" si="13"/>
        <v>81.498147852717366</v>
      </c>
    </row>
    <row r="101" spans="1:17">
      <c r="A101" s="5" t="s">
        <v>187</v>
      </c>
      <c r="B101" s="3" t="s">
        <v>74</v>
      </c>
      <c r="C101" s="3">
        <v>12</v>
      </c>
      <c r="D101" s="7">
        <v>9.7222222222222224E-2</v>
      </c>
      <c r="E101" t="s">
        <v>150</v>
      </c>
      <c r="F101" t="s">
        <v>54</v>
      </c>
      <c r="G101">
        <v>9</v>
      </c>
      <c r="H101">
        <v>0.85</v>
      </c>
      <c r="J101">
        <v>0.9</v>
      </c>
      <c r="L101">
        <v>95.58</v>
      </c>
      <c r="M101">
        <f t="shared" si="11"/>
        <v>860.22</v>
      </c>
      <c r="N101">
        <v>16</v>
      </c>
      <c r="O101" s="3">
        <f t="shared" si="10"/>
        <v>18.599893050614959</v>
      </c>
      <c r="P101" s="10">
        <f t="shared" si="12"/>
        <v>0.51125906249999997</v>
      </c>
      <c r="Q101" s="10">
        <f t="shared" si="13"/>
        <v>31.295288775443471</v>
      </c>
    </row>
    <row r="102" spans="1:17">
      <c r="A102" s="3" t="s">
        <v>185</v>
      </c>
      <c r="B102" s="3" t="s">
        <v>74</v>
      </c>
      <c r="C102" s="3">
        <v>14</v>
      </c>
      <c r="D102" s="7">
        <v>9.6527777777777768E-2</v>
      </c>
      <c r="E102" t="s">
        <v>150</v>
      </c>
      <c r="F102" t="s">
        <v>54</v>
      </c>
      <c r="H102">
        <v>0</v>
      </c>
      <c r="J102">
        <v>0</v>
      </c>
      <c r="K102" t="s">
        <v>150</v>
      </c>
      <c r="L102">
        <v>95.58</v>
      </c>
      <c r="M102">
        <f t="shared" si="11"/>
        <v>0</v>
      </c>
      <c r="O102" s="3" t="e">
        <f t="shared" si="10"/>
        <v>#DIV/0!</v>
      </c>
      <c r="P102" s="10">
        <f t="shared" si="12"/>
        <v>0</v>
      </c>
      <c r="Q102" s="10" t="e">
        <f t="shared" si="13"/>
        <v>#DIV/0!</v>
      </c>
    </row>
    <row r="103" spans="1:17">
      <c r="A103" s="5" t="s">
        <v>81</v>
      </c>
      <c r="B103" s="3" t="s">
        <v>74</v>
      </c>
      <c r="C103" s="3">
        <v>15</v>
      </c>
      <c r="D103" s="7">
        <v>0.17708333333333334</v>
      </c>
      <c r="E103" t="s">
        <v>176</v>
      </c>
      <c r="F103" t="s">
        <v>56</v>
      </c>
      <c r="G103">
        <v>8</v>
      </c>
      <c r="H103">
        <v>1.07</v>
      </c>
      <c r="I103">
        <v>7</v>
      </c>
      <c r="J103">
        <v>0.65</v>
      </c>
      <c r="K103" t="s">
        <v>176</v>
      </c>
      <c r="L103">
        <v>95.58</v>
      </c>
      <c r="M103">
        <f t="shared" si="11"/>
        <v>764.64</v>
      </c>
      <c r="N103">
        <v>37</v>
      </c>
      <c r="O103" s="3">
        <f t="shared" si="10"/>
        <v>48.388784264490482</v>
      </c>
      <c r="P103" s="10">
        <f t="shared" si="12"/>
        <v>0.58511545625000005</v>
      </c>
      <c r="Q103" s="10">
        <f t="shared" si="13"/>
        <v>63.235383042404457</v>
      </c>
    </row>
    <row r="104" spans="1:17">
      <c r="A104" s="3" t="s">
        <v>188</v>
      </c>
      <c r="B104" s="3" t="s">
        <v>34</v>
      </c>
      <c r="C104" s="3">
        <v>1</v>
      </c>
      <c r="D104" s="7">
        <v>0.1388888888888889</v>
      </c>
      <c r="E104" t="s">
        <v>150</v>
      </c>
      <c r="F104" t="s">
        <v>56</v>
      </c>
      <c r="G104" s="8">
        <v>6</v>
      </c>
      <c r="H104">
        <v>0.8</v>
      </c>
      <c r="I104">
        <v>5</v>
      </c>
      <c r="J104">
        <v>0.82</v>
      </c>
      <c r="K104" t="s">
        <v>176</v>
      </c>
      <c r="L104">
        <v>62.75</v>
      </c>
      <c r="M104">
        <f t="shared" si="11"/>
        <v>376.5</v>
      </c>
      <c r="O104" s="3">
        <f t="shared" si="10"/>
        <v>0</v>
      </c>
      <c r="P104" s="10">
        <f t="shared" si="12"/>
        <v>0.41262400000000005</v>
      </c>
      <c r="Q104" s="10">
        <f t="shared" si="13"/>
        <v>0</v>
      </c>
    </row>
    <row r="105" spans="1:17">
      <c r="A105" s="5" t="s">
        <v>190</v>
      </c>
      <c r="B105" s="3" t="s">
        <v>34</v>
      </c>
      <c r="C105" s="3">
        <v>2</v>
      </c>
      <c r="D105" s="7">
        <v>0.14652777777777778</v>
      </c>
      <c r="E105" t="s">
        <v>150</v>
      </c>
      <c r="F105" t="s">
        <v>54</v>
      </c>
      <c r="G105" s="8">
        <v>10</v>
      </c>
      <c r="H105">
        <v>1.19</v>
      </c>
      <c r="I105">
        <v>6</v>
      </c>
      <c r="J105">
        <v>1.1399999999999999</v>
      </c>
      <c r="K105" t="s">
        <v>150</v>
      </c>
      <c r="L105">
        <v>62.75</v>
      </c>
      <c r="M105">
        <f t="shared" si="11"/>
        <v>627.5</v>
      </c>
      <c r="N105">
        <v>7</v>
      </c>
      <c r="O105" s="3">
        <f t="shared" si="10"/>
        <v>11.155378486055778</v>
      </c>
      <c r="P105" s="10">
        <f t="shared" si="12"/>
        <v>1.2692858324999998</v>
      </c>
      <c r="Q105" s="10">
        <f t="shared" si="13"/>
        <v>5.5149122607101981</v>
      </c>
    </row>
    <row r="106" spans="1:17">
      <c r="A106" s="5" t="s">
        <v>101</v>
      </c>
      <c r="B106" s="3" t="s">
        <v>34</v>
      </c>
      <c r="C106" s="3">
        <v>3</v>
      </c>
      <c r="D106" s="7">
        <v>0.17847222222222223</v>
      </c>
      <c r="E106" t="s">
        <v>150</v>
      </c>
      <c r="F106" t="s">
        <v>56</v>
      </c>
      <c r="G106" s="8">
        <v>8</v>
      </c>
      <c r="H106">
        <v>0.94</v>
      </c>
      <c r="I106">
        <v>4</v>
      </c>
      <c r="J106">
        <v>0.64</v>
      </c>
      <c r="K106" t="s">
        <v>150</v>
      </c>
      <c r="L106">
        <v>62.75</v>
      </c>
      <c r="M106">
        <f t="shared" si="11"/>
        <v>502</v>
      </c>
      <c r="N106">
        <v>24</v>
      </c>
      <c r="O106" s="3">
        <f t="shared" si="10"/>
        <v>47.808764940239044</v>
      </c>
      <c r="P106" s="10">
        <f t="shared" si="12"/>
        <v>0.44462751999999994</v>
      </c>
      <c r="Q106" s="10">
        <f t="shared" si="13"/>
        <v>53.977765478843963</v>
      </c>
    </row>
    <row r="107" spans="1:17">
      <c r="A107" s="5" t="s">
        <v>24</v>
      </c>
      <c r="B107" s="3" t="s">
        <v>34</v>
      </c>
      <c r="C107" s="3">
        <v>4</v>
      </c>
      <c r="D107" s="7">
        <v>0.16666666666666666</v>
      </c>
      <c r="E107" t="s">
        <v>176</v>
      </c>
      <c r="F107" t="s">
        <v>56</v>
      </c>
      <c r="G107" s="8">
        <v>11</v>
      </c>
      <c r="H107">
        <v>1.61</v>
      </c>
      <c r="I107">
        <v>4</v>
      </c>
      <c r="J107">
        <v>1.55</v>
      </c>
      <c r="K107" t="s">
        <v>150</v>
      </c>
      <c r="L107">
        <v>62.75</v>
      </c>
      <c r="M107">
        <f t="shared" si="11"/>
        <v>690.25</v>
      </c>
      <c r="N107">
        <v>43</v>
      </c>
      <c r="O107" s="3">
        <f t="shared" si="10"/>
        <v>62.29626946758421</v>
      </c>
      <c r="P107" s="10">
        <f t="shared" si="12"/>
        <v>3.1589598687500007</v>
      </c>
      <c r="Q107" s="10">
        <f t="shared" si="13"/>
        <v>13.612075425641633</v>
      </c>
    </row>
    <row r="108" spans="1:17">
      <c r="A108" s="5" t="s">
        <v>105</v>
      </c>
      <c r="B108" s="3" t="s">
        <v>34</v>
      </c>
      <c r="C108" s="3">
        <v>5</v>
      </c>
      <c r="D108" s="7">
        <v>0.13125000000000001</v>
      </c>
      <c r="E108" t="s">
        <v>150</v>
      </c>
      <c r="F108" t="s">
        <v>56</v>
      </c>
      <c r="G108" s="8">
        <v>5</v>
      </c>
      <c r="H108">
        <v>0.74</v>
      </c>
      <c r="I108">
        <v>5</v>
      </c>
      <c r="J108">
        <v>0.78</v>
      </c>
      <c r="K108" t="s">
        <v>176</v>
      </c>
      <c r="L108">
        <v>62.75</v>
      </c>
      <c r="M108">
        <f t="shared" si="11"/>
        <v>313.75</v>
      </c>
      <c r="N108">
        <v>25</v>
      </c>
      <c r="O108" s="3">
        <f t="shared" si="10"/>
        <v>79.681274900398407</v>
      </c>
      <c r="P108" s="10">
        <f t="shared" si="12"/>
        <v>0.33582939000000001</v>
      </c>
      <c r="Q108" s="10">
        <f t="shared" si="13"/>
        <v>74.442561444666893</v>
      </c>
    </row>
    <row r="109" spans="1:17">
      <c r="A109" s="5" t="s">
        <v>110</v>
      </c>
      <c r="B109" s="3" t="s">
        <v>34</v>
      </c>
      <c r="C109" s="3">
        <v>6</v>
      </c>
      <c r="D109" s="7">
        <v>0.14583333333333334</v>
      </c>
      <c r="E109" t="s">
        <v>176</v>
      </c>
      <c r="F109" t="s">
        <v>54</v>
      </c>
      <c r="G109" s="8">
        <v>7</v>
      </c>
      <c r="H109">
        <v>0.94</v>
      </c>
      <c r="I109">
        <v>4</v>
      </c>
      <c r="J109">
        <v>1.55</v>
      </c>
      <c r="K109" t="s">
        <v>150</v>
      </c>
      <c r="L109">
        <v>62.75</v>
      </c>
      <c r="M109">
        <f t="shared" si="11"/>
        <v>439.25</v>
      </c>
      <c r="N109">
        <v>9</v>
      </c>
      <c r="O109" s="3">
        <f t="shared" si="10"/>
        <v>20.489470688673876</v>
      </c>
      <c r="P109" s="10">
        <f t="shared" si="12"/>
        <v>1.0768322749999999</v>
      </c>
      <c r="Q109" s="10">
        <f t="shared" si="13"/>
        <v>8.3578475580145479</v>
      </c>
    </row>
    <row r="110" spans="1:17">
      <c r="A110" s="5" t="s">
        <v>128</v>
      </c>
      <c r="B110" s="3" t="s">
        <v>34</v>
      </c>
      <c r="C110" s="3">
        <v>7</v>
      </c>
      <c r="D110" s="7">
        <v>0.13541666666666666</v>
      </c>
      <c r="E110" t="s">
        <v>150</v>
      </c>
      <c r="F110" t="s">
        <v>56</v>
      </c>
      <c r="G110" s="8">
        <v>7</v>
      </c>
      <c r="H110">
        <v>0.55000000000000004</v>
      </c>
      <c r="I110">
        <v>8</v>
      </c>
      <c r="J110">
        <v>0.8</v>
      </c>
      <c r="K110" t="s">
        <v>150</v>
      </c>
      <c r="L110">
        <v>62.75</v>
      </c>
      <c r="M110">
        <f t="shared" si="11"/>
        <v>439.25</v>
      </c>
      <c r="N110">
        <v>8</v>
      </c>
      <c r="O110" s="3">
        <f t="shared" si="10"/>
        <v>18.212862834376779</v>
      </c>
      <c r="P110" s="10">
        <f t="shared" si="12"/>
        <v>0.19027250000000004</v>
      </c>
      <c r="Q110" s="10">
        <f t="shared" si="13"/>
        <v>42.044961831058082</v>
      </c>
    </row>
    <row r="111" spans="1:17">
      <c r="A111" s="5" t="s">
        <v>35</v>
      </c>
      <c r="B111" s="3" t="s">
        <v>34</v>
      </c>
      <c r="C111" s="3">
        <v>8</v>
      </c>
      <c r="D111" s="7">
        <v>0.12291666666666667</v>
      </c>
      <c r="E111" t="s">
        <v>150</v>
      </c>
      <c r="F111" t="s">
        <v>54</v>
      </c>
      <c r="G111" s="8">
        <v>6</v>
      </c>
      <c r="H111">
        <v>0.74</v>
      </c>
      <c r="I111">
        <v>6</v>
      </c>
      <c r="J111">
        <v>0.79</v>
      </c>
      <c r="K111" t="s">
        <v>150</v>
      </c>
      <c r="L111">
        <v>62.75</v>
      </c>
      <c r="M111">
        <f t="shared" si="11"/>
        <v>376.5</v>
      </c>
      <c r="N111">
        <v>3</v>
      </c>
      <c r="O111" s="3">
        <f t="shared" si="10"/>
        <v>7.9681274900398407</v>
      </c>
      <c r="P111" s="10">
        <f t="shared" si="12"/>
        <v>0.34013489499999999</v>
      </c>
      <c r="Q111" s="10">
        <f t="shared" si="13"/>
        <v>8.820030064836482</v>
      </c>
    </row>
    <row r="112" spans="1:17">
      <c r="A112" s="5" t="s">
        <v>138</v>
      </c>
      <c r="B112" s="3" t="s">
        <v>34</v>
      </c>
      <c r="C112" s="3">
        <v>9</v>
      </c>
      <c r="D112" s="7">
        <v>0.16527777777777777</v>
      </c>
      <c r="E112" t="s">
        <v>150</v>
      </c>
      <c r="F112" t="s">
        <v>54</v>
      </c>
      <c r="G112" s="8">
        <v>7</v>
      </c>
      <c r="H112">
        <v>1.17</v>
      </c>
      <c r="I112">
        <v>6</v>
      </c>
      <c r="J112">
        <v>1.7</v>
      </c>
      <c r="K112" t="s">
        <v>150</v>
      </c>
      <c r="L112">
        <v>62.75</v>
      </c>
      <c r="M112">
        <f t="shared" si="11"/>
        <v>439.25</v>
      </c>
      <c r="N112">
        <v>5</v>
      </c>
      <c r="O112" s="3">
        <f t="shared" si="10"/>
        <v>11.383039271485487</v>
      </c>
      <c r="P112" s="10">
        <f t="shared" si="12"/>
        <v>1.8297059624999996</v>
      </c>
      <c r="Q112" s="10">
        <f t="shared" si="13"/>
        <v>2.7326795137992019</v>
      </c>
    </row>
    <row r="113" spans="1:17">
      <c r="A113" s="5" t="s">
        <v>14</v>
      </c>
      <c r="B113" s="3" t="s">
        <v>34</v>
      </c>
      <c r="C113" s="3">
        <v>10</v>
      </c>
      <c r="D113" s="7">
        <v>0.15347222222222223</v>
      </c>
      <c r="E113" t="s">
        <v>176</v>
      </c>
      <c r="F113" t="s">
        <v>56</v>
      </c>
      <c r="G113" s="8">
        <v>8</v>
      </c>
      <c r="H113">
        <v>1.31</v>
      </c>
      <c r="I113">
        <v>4</v>
      </c>
      <c r="J113">
        <v>0.9</v>
      </c>
      <c r="K113" t="s">
        <v>176</v>
      </c>
      <c r="L113">
        <v>62.75</v>
      </c>
      <c r="M113">
        <f t="shared" si="11"/>
        <v>502</v>
      </c>
      <c r="N113">
        <v>12</v>
      </c>
      <c r="O113" s="3">
        <f t="shared" si="10"/>
        <v>23.904382470119522</v>
      </c>
      <c r="P113" s="10">
        <f t="shared" si="12"/>
        <v>1.2143552625000003</v>
      </c>
      <c r="Q113" s="10">
        <f t="shared" si="13"/>
        <v>9.8817869618282295</v>
      </c>
    </row>
    <row r="114" spans="1:17">
      <c r="A114" s="5" t="s">
        <v>107</v>
      </c>
      <c r="B114" s="3" t="s">
        <v>34</v>
      </c>
      <c r="C114" s="3">
        <v>11</v>
      </c>
      <c r="D114" s="7">
        <v>0.16874999999999998</v>
      </c>
      <c r="E114" t="s">
        <v>176</v>
      </c>
      <c r="F114" t="s">
        <v>54</v>
      </c>
      <c r="G114" s="8">
        <v>12</v>
      </c>
      <c r="H114">
        <v>1.64</v>
      </c>
      <c r="I114">
        <v>8</v>
      </c>
      <c r="J114">
        <v>1.88</v>
      </c>
      <c r="K114" t="s">
        <v>176</v>
      </c>
      <c r="L114">
        <v>62.75</v>
      </c>
      <c r="M114">
        <f t="shared" si="11"/>
        <v>753</v>
      </c>
      <c r="N114">
        <v>13</v>
      </c>
      <c r="O114" s="3">
        <f t="shared" si="10"/>
        <v>17.264276228419654</v>
      </c>
      <c r="P114" s="10">
        <f t="shared" si="12"/>
        <v>3.9756322399999995</v>
      </c>
      <c r="Q114" s="10">
        <f t="shared" si="13"/>
        <v>3.2699201574036945</v>
      </c>
    </row>
    <row r="115" spans="1:17">
      <c r="A115" s="5" t="s">
        <v>50</v>
      </c>
      <c r="B115" s="3" t="s">
        <v>34</v>
      </c>
      <c r="C115" s="3">
        <v>12</v>
      </c>
      <c r="D115" s="7">
        <v>0.18680555555555556</v>
      </c>
      <c r="E115" t="s">
        <v>150</v>
      </c>
      <c r="F115" t="s">
        <v>56</v>
      </c>
      <c r="G115" s="8">
        <v>8</v>
      </c>
      <c r="H115">
        <v>0.85</v>
      </c>
      <c r="I115">
        <v>7</v>
      </c>
      <c r="J115">
        <v>0.74</v>
      </c>
      <c r="K115" t="s">
        <v>176</v>
      </c>
      <c r="L115">
        <v>62.75</v>
      </c>
      <c r="M115">
        <f t="shared" si="11"/>
        <v>502</v>
      </c>
      <c r="N115">
        <v>25</v>
      </c>
      <c r="O115" s="3">
        <f t="shared" si="10"/>
        <v>49.800796812748999</v>
      </c>
      <c r="P115" s="10">
        <f t="shared" si="12"/>
        <v>0.42036856249999993</v>
      </c>
      <c r="Q115" s="10">
        <f t="shared" si="13"/>
        <v>59.471621406037002</v>
      </c>
    </row>
    <row r="116" spans="1:17">
      <c r="A116" s="3" t="s">
        <v>189</v>
      </c>
      <c r="B116" s="3" t="s">
        <v>34</v>
      </c>
      <c r="C116" s="3">
        <v>14</v>
      </c>
      <c r="D116" s="7">
        <v>0.12569444444444444</v>
      </c>
      <c r="E116" t="s">
        <v>150</v>
      </c>
      <c r="F116" t="s">
        <v>56</v>
      </c>
      <c r="H116">
        <v>0</v>
      </c>
      <c r="J116">
        <v>0</v>
      </c>
      <c r="K116" t="s">
        <v>150</v>
      </c>
      <c r="L116">
        <v>62.75</v>
      </c>
      <c r="M116">
        <f t="shared" si="11"/>
        <v>0</v>
      </c>
      <c r="O116" s="3" t="e">
        <f t="shared" si="10"/>
        <v>#DIV/0!</v>
      </c>
      <c r="P116" s="10">
        <f t="shared" si="12"/>
        <v>0</v>
      </c>
      <c r="Q116" s="10" t="e">
        <f t="shared" si="13"/>
        <v>#DIV/0!</v>
      </c>
    </row>
    <row r="117" spans="1:17">
      <c r="H117">
        <v>0</v>
      </c>
    </row>
    <row r="118" spans="1:17">
      <c r="M118">
        <f>L118*G118</f>
        <v>0</v>
      </c>
    </row>
    <row r="119" spans="1:17">
      <c r="M119">
        <f>L119*G119</f>
        <v>0</v>
      </c>
    </row>
  </sheetData>
  <sortState ref="A2:R116">
    <sortCondition ref="B2:B116"/>
    <sortCondition ref="C2:C11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D24" sqref="D24"/>
    </sheetView>
  </sheetViews>
  <sheetFormatPr baseColWidth="10" defaultRowHeight="15" x14ac:dyDescent="0"/>
  <sheetData>
    <row r="1" spans="1:7">
      <c r="A1" t="s">
        <v>153</v>
      </c>
      <c r="C1" t="s">
        <v>159</v>
      </c>
      <c r="E1" t="s">
        <v>161</v>
      </c>
      <c r="G1" t="s">
        <v>163</v>
      </c>
    </row>
    <row r="2" spans="1:7">
      <c r="A2" t="s">
        <v>154</v>
      </c>
      <c r="B2" t="s">
        <v>54</v>
      </c>
      <c r="C2" t="s">
        <v>137</v>
      </c>
      <c r="E2" t="s">
        <v>162</v>
      </c>
      <c r="F2" t="s">
        <v>163</v>
      </c>
      <c r="G2" t="s">
        <v>162</v>
      </c>
    </row>
    <row r="3" spans="1:7">
      <c r="A3" t="s">
        <v>155</v>
      </c>
      <c r="B3" t="s">
        <v>56</v>
      </c>
      <c r="C3" t="s">
        <v>8</v>
      </c>
      <c r="D3" t="s">
        <v>160</v>
      </c>
      <c r="E3" t="s">
        <v>137</v>
      </c>
      <c r="G3" t="s">
        <v>167</v>
      </c>
    </row>
    <row r="4" spans="1:7">
      <c r="A4" t="s">
        <v>156</v>
      </c>
      <c r="B4" t="s">
        <v>54</v>
      </c>
      <c r="C4" t="s">
        <v>112</v>
      </c>
      <c r="E4" t="s">
        <v>112</v>
      </c>
      <c r="G4" t="s">
        <v>168</v>
      </c>
    </row>
    <row r="5" spans="1:7">
      <c r="A5" t="s">
        <v>157</v>
      </c>
      <c r="B5" t="s">
        <v>56</v>
      </c>
      <c r="C5" t="s">
        <v>135</v>
      </c>
      <c r="D5" t="s">
        <v>160</v>
      </c>
      <c r="E5" t="s">
        <v>116</v>
      </c>
      <c r="F5" t="s">
        <v>78</v>
      </c>
    </row>
    <row r="6" spans="1:7">
      <c r="A6" t="s">
        <v>158</v>
      </c>
      <c r="B6" t="s">
        <v>54</v>
      </c>
      <c r="G6" t="s">
        <v>169</v>
      </c>
    </row>
    <row r="7" spans="1:7">
      <c r="A7" t="s">
        <v>179</v>
      </c>
      <c r="B7" t="s">
        <v>78</v>
      </c>
      <c r="C7" t="s">
        <v>131</v>
      </c>
      <c r="D7" t="s">
        <v>160</v>
      </c>
      <c r="G7" t="s">
        <v>170</v>
      </c>
    </row>
    <row r="8" spans="1:7">
      <c r="A8" t="s">
        <v>172</v>
      </c>
      <c r="G8" t="s">
        <v>171</v>
      </c>
    </row>
    <row r="9" spans="1:7">
      <c r="A9" t="s">
        <v>100</v>
      </c>
      <c r="C9" t="s">
        <v>102</v>
      </c>
      <c r="G9" t="s">
        <v>172</v>
      </c>
    </row>
    <row r="10" spans="1:7">
      <c r="A10" t="s">
        <v>181</v>
      </c>
      <c r="C10" t="s">
        <v>100</v>
      </c>
      <c r="G10" t="s">
        <v>173</v>
      </c>
    </row>
    <row r="11" spans="1:7">
      <c r="A11" t="s">
        <v>182</v>
      </c>
      <c r="C11" t="s">
        <v>29</v>
      </c>
      <c r="G11" t="s">
        <v>174</v>
      </c>
    </row>
    <row r="12" spans="1:7">
      <c r="A12" t="s">
        <v>186</v>
      </c>
      <c r="C12" t="s">
        <v>187</v>
      </c>
    </row>
    <row r="13" spans="1:7">
      <c r="A13" t="s">
        <v>190</v>
      </c>
      <c r="B13" t="s">
        <v>134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pane ySplit="1" topLeftCell="A102" activePane="bottomLeft" state="frozen"/>
      <selection pane="bottomLeft" activeCell="N1" sqref="N1:N1048576"/>
    </sheetView>
  </sheetViews>
  <sheetFormatPr baseColWidth="10" defaultRowHeight="15" x14ac:dyDescent="0"/>
  <cols>
    <col min="1" max="1" width="10.83203125" style="3" customWidth="1"/>
    <col min="2" max="2" width="7" style="3" customWidth="1"/>
    <col min="3" max="3" width="6.6640625" style="3" customWidth="1"/>
    <col min="4" max="6" width="8.33203125" customWidth="1"/>
    <col min="7" max="7" width="8.33203125" style="3" customWidth="1"/>
    <col min="8" max="9" width="10.83203125" style="10"/>
    <col min="11" max="11" width="7" style="3" customWidth="1"/>
    <col min="12" max="14" width="8.33203125" customWidth="1"/>
  </cols>
  <sheetData>
    <row r="1" spans="1:14">
      <c r="A1" s="3" t="s">
        <v>3</v>
      </c>
      <c r="B1" s="3" t="s">
        <v>192</v>
      </c>
      <c r="C1" s="3" t="s">
        <v>193</v>
      </c>
      <c r="D1" t="s">
        <v>183</v>
      </c>
      <c r="E1" t="s">
        <v>37</v>
      </c>
      <c r="F1" t="s">
        <v>165</v>
      </c>
      <c r="G1" s="3" t="s">
        <v>166</v>
      </c>
      <c r="H1" s="10" t="s">
        <v>196</v>
      </c>
      <c r="I1" s="10" t="s">
        <v>197</v>
      </c>
      <c r="J1" t="s">
        <v>151</v>
      </c>
      <c r="K1" s="3" t="s">
        <v>192</v>
      </c>
      <c r="L1" t="s">
        <v>183</v>
      </c>
      <c r="M1" t="s">
        <v>198</v>
      </c>
      <c r="N1" t="s">
        <v>37</v>
      </c>
    </row>
    <row r="2" spans="1:14">
      <c r="A2" s="3" t="s">
        <v>154</v>
      </c>
      <c r="B2" s="3" t="s">
        <v>68</v>
      </c>
      <c r="C2" s="3">
        <v>1</v>
      </c>
      <c r="D2" s="3" t="s">
        <v>54</v>
      </c>
      <c r="E2">
        <v>791</v>
      </c>
      <c r="F2">
        <v>7</v>
      </c>
      <c r="G2" s="3">
        <f t="shared" ref="G2:G33" si="0">F2/E2</f>
        <v>8.8495575221238937E-3</v>
      </c>
      <c r="H2" s="10">
        <v>0.60106375125000011</v>
      </c>
      <c r="I2" s="10">
        <f t="shared" ref="I2:I33" si="1">F2/H2</f>
        <v>11.646019220827199</v>
      </c>
      <c r="K2" s="3" t="s">
        <v>68</v>
      </c>
      <c r="L2" s="3" t="s">
        <v>54</v>
      </c>
      <c r="M2">
        <v>7</v>
      </c>
      <c r="N2">
        <v>791</v>
      </c>
    </row>
    <row r="3" spans="1:14">
      <c r="A3" s="3" t="s">
        <v>125</v>
      </c>
      <c r="B3" s="3" t="s">
        <v>68</v>
      </c>
      <c r="C3" s="3">
        <v>2</v>
      </c>
      <c r="D3" t="s">
        <v>56</v>
      </c>
      <c r="E3">
        <v>678</v>
      </c>
      <c r="F3">
        <v>20</v>
      </c>
      <c r="G3" s="3">
        <f t="shared" si="0"/>
        <v>2.9498525073746312E-2</v>
      </c>
      <c r="H3" s="10">
        <v>0.89199826625000012</v>
      </c>
      <c r="I3" s="10">
        <f t="shared" si="1"/>
        <v>22.421568243715178</v>
      </c>
      <c r="K3" s="3" t="s">
        <v>68</v>
      </c>
      <c r="L3" t="s">
        <v>56</v>
      </c>
      <c r="M3">
        <v>20</v>
      </c>
      <c r="N3">
        <v>678</v>
      </c>
    </row>
    <row r="4" spans="1:14">
      <c r="A4" s="3" t="s">
        <v>155</v>
      </c>
      <c r="B4" s="3" t="s">
        <v>68</v>
      </c>
      <c r="C4" s="3">
        <v>3</v>
      </c>
      <c r="D4" t="s">
        <v>56</v>
      </c>
      <c r="E4">
        <v>678</v>
      </c>
      <c r="F4">
        <v>30</v>
      </c>
      <c r="G4" s="3">
        <f t="shared" si="0"/>
        <v>4.4247787610619468E-2</v>
      </c>
      <c r="H4" s="10">
        <v>1.8971780062500001</v>
      </c>
      <c r="I4" s="10">
        <f t="shared" si="1"/>
        <v>15.812960039157632</v>
      </c>
      <c r="K4" s="3" t="s">
        <v>68</v>
      </c>
      <c r="L4" t="s">
        <v>56</v>
      </c>
      <c r="M4">
        <v>30</v>
      </c>
      <c r="N4">
        <v>678</v>
      </c>
    </row>
    <row r="5" spans="1:14">
      <c r="A5" s="3" t="s">
        <v>133</v>
      </c>
      <c r="B5" s="3" t="s">
        <v>68</v>
      </c>
      <c r="C5" s="3">
        <v>4</v>
      </c>
      <c r="D5" t="s">
        <v>56</v>
      </c>
      <c r="E5">
        <v>791</v>
      </c>
      <c r="F5">
        <v>18</v>
      </c>
      <c r="G5" s="3">
        <f t="shared" si="0"/>
        <v>2.2756005056890013E-2</v>
      </c>
      <c r="H5" s="10">
        <v>0.50469387499999996</v>
      </c>
      <c r="I5" s="10">
        <f t="shared" si="1"/>
        <v>35.665184167333123</v>
      </c>
      <c r="K5" s="3" t="s">
        <v>68</v>
      </c>
      <c r="L5" t="s">
        <v>56</v>
      </c>
      <c r="M5">
        <v>18</v>
      </c>
      <c r="N5">
        <v>791</v>
      </c>
    </row>
    <row r="6" spans="1:14">
      <c r="A6" s="3" t="s">
        <v>84</v>
      </c>
      <c r="B6" s="3" t="s">
        <v>68</v>
      </c>
      <c r="C6" s="3">
        <v>5</v>
      </c>
      <c r="D6" t="s">
        <v>54</v>
      </c>
      <c r="E6">
        <v>565</v>
      </c>
      <c r="F6">
        <v>19</v>
      </c>
      <c r="G6" s="3">
        <f t="shared" si="0"/>
        <v>3.3628318584070796E-2</v>
      </c>
      <c r="H6" s="10">
        <v>0.44008614000000001</v>
      </c>
      <c r="I6" s="10">
        <f t="shared" si="1"/>
        <v>43.173366014208035</v>
      </c>
      <c r="J6" t="s">
        <v>152</v>
      </c>
      <c r="K6" s="3" t="s">
        <v>68</v>
      </c>
      <c r="L6" t="s">
        <v>54</v>
      </c>
      <c r="M6">
        <v>19</v>
      </c>
      <c r="N6">
        <v>565</v>
      </c>
    </row>
    <row r="7" spans="1:14">
      <c r="A7" s="3" t="s">
        <v>28</v>
      </c>
      <c r="B7" s="3" t="s">
        <v>68</v>
      </c>
      <c r="C7" s="3">
        <v>6</v>
      </c>
      <c r="D7" t="s">
        <v>56</v>
      </c>
      <c r="E7">
        <v>904</v>
      </c>
      <c r="F7">
        <v>32</v>
      </c>
      <c r="G7" s="3">
        <f t="shared" si="0"/>
        <v>3.5398230088495575E-2</v>
      </c>
      <c r="H7" s="10">
        <v>0.30594559999999998</v>
      </c>
      <c r="I7" s="10">
        <f t="shared" si="1"/>
        <v>104.59375784453185</v>
      </c>
      <c r="K7" s="3" t="s">
        <v>68</v>
      </c>
      <c r="L7" t="s">
        <v>56</v>
      </c>
      <c r="M7">
        <v>32</v>
      </c>
      <c r="N7">
        <v>904</v>
      </c>
    </row>
    <row r="8" spans="1:14">
      <c r="A8" s="3" t="s">
        <v>32</v>
      </c>
      <c r="B8" s="3" t="s">
        <v>68</v>
      </c>
      <c r="C8" s="3">
        <v>7</v>
      </c>
      <c r="D8" t="s">
        <v>56</v>
      </c>
      <c r="E8">
        <v>1017</v>
      </c>
      <c r="F8">
        <v>10</v>
      </c>
      <c r="G8" s="3">
        <f t="shared" si="0"/>
        <v>9.8328416912487702E-3</v>
      </c>
      <c r="H8" s="10">
        <v>0.39803906249999998</v>
      </c>
      <c r="I8" s="10">
        <f t="shared" si="1"/>
        <v>25.12316237806434</v>
      </c>
      <c r="K8" s="3" t="s">
        <v>68</v>
      </c>
      <c r="L8" t="s">
        <v>56</v>
      </c>
      <c r="M8">
        <v>10</v>
      </c>
      <c r="N8">
        <v>1017</v>
      </c>
    </row>
    <row r="9" spans="1:14">
      <c r="A9" s="3" t="s">
        <v>156</v>
      </c>
      <c r="B9" s="3" t="s">
        <v>68</v>
      </c>
      <c r="C9" s="3">
        <v>8</v>
      </c>
      <c r="D9" s="3" t="s">
        <v>54</v>
      </c>
      <c r="E9">
        <v>791</v>
      </c>
      <c r="F9">
        <v>14</v>
      </c>
      <c r="G9" s="3">
        <f t="shared" si="0"/>
        <v>1.7699115044247787E-2</v>
      </c>
      <c r="H9" s="10">
        <v>0.44413218249999997</v>
      </c>
      <c r="I9" s="10">
        <f t="shared" si="1"/>
        <v>31.52214712564767</v>
      </c>
      <c r="K9" s="3" t="s">
        <v>68</v>
      </c>
      <c r="L9" s="3" t="s">
        <v>54</v>
      </c>
      <c r="M9">
        <v>14</v>
      </c>
      <c r="N9">
        <v>791</v>
      </c>
    </row>
    <row r="10" spans="1:14">
      <c r="A10" s="3" t="s">
        <v>51</v>
      </c>
      <c r="B10" s="3" t="s">
        <v>68</v>
      </c>
      <c r="C10" s="3">
        <v>9</v>
      </c>
      <c r="D10" t="s">
        <v>56</v>
      </c>
      <c r="E10">
        <v>791</v>
      </c>
      <c r="F10">
        <v>5</v>
      </c>
      <c r="G10" s="3">
        <f t="shared" si="0"/>
        <v>6.321112515802781E-3</v>
      </c>
      <c r="H10" s="10">
        <v>0.98281249999999998</v>
      </c>
      <c r="I10" s="10">
        <f t="shared" si="1"/>
        <v>5.0874403815580287</v>
      </c>
      <c r="K10" s="3" t="s">
        <v>68</v>
      </c>
      <c r="L10" t="s">
        <v>56</v>
      </c>
      <c r="M10">
        <v>5</v>
      </c>
      <c r="N10">
        <v>791</v>
      </c>
    </row>
    <row r="11" spans="1:14">
      <c r="A11" s="3" t="s">
        <v>157</v>
      </c>
      <c r="B11" s="3" t="s">
        <v>68</v>
      </c>
      <c r="C11" s="3">
        <v>10</v>
      </c>
      <c r="D11" t="s">
        <v>54</v>
      </c>
      <c r="E11">
        <v>904</v>
      </c>
      <c r="F11">
        <v>12</v>
      </c>
      <c r="G11" s="3">
        <f t="shared" si="0"/>
        <v>1.3274336283185841E-2</v>
      </c>
      <c r="H11" s="10">
        <v>0.764235</v>
      </c>
      <c r="I11" s="10">
        <f t="shared" si="1"/>
        <v>15.701976486290212</v>
      </c>
      <c r="J11" t="s">
        <v>78</v>
      </c>
      <c r="K11" s="3" t="s">
        <v>68</v>
      </c>
      <c r="L11" t="s">
        <v>54</v>
      </c>
      <c r="M11">
        <v>12</v>
      </c>
      <c r="N11">
        <v>904</v>
      </c>
    </row>
    <row r="12" spans="1:14">
      <c r="A12" s="3" t="s">
        <v>77</v>
      </c>
      <c r="B12" s="3" t="s">
        <v>68</v>
      </c>
      <c r="C12" s="3">
        <v>11</v>
      </c>
      <c r="D12" t="s">
        <v>56</v>
      </c>
      <c r="E12">
        <v>1130</v>
      </c>
      <c r="F12">
        <v>26</v>
      </c>
      <c r="G12" s="3">
        <f t="shared" si="0"/>
        <v>2.3008849557522124E-2</v>
      </c>
      <c r="H12" s="10">
        <v>0.80142777000000009</v>
      </c>
      <c r="I12" s="10">
        <f t="shared" si="1"/>
        <v>32.442100178285557</v>
      </c>
      <c r="K12" s="3" t="s">
        <v>68</v>
      </c>
      <c r="L12" t="s">
        <v>56</v>
      </c>
      <c r="M12">
        <v>26</v>
      </c>
      <c r="N12">
        <v>1130</v>
      </c>
    </row>
    <row r="13" spans="1:14">
      <c r="A13" s="3" t="s">
        <v>116</v>
      </c>
      <c r="B13" s="3" t="s">
        <v>68</v>
      </c>
      <c r="C13" s="3">
        <v>14.1</v>
      </c>
      <c r="D13" t="s">
        <v>54</v>
      </c>
      <c r="E13">
        <v>565</v>
      </c>
      <c r="F13">
        <v>23</v>
      </c>
      <c r="G13" s="3">
        <f t="shared" si="0"/>
        <v>4.0707964601769911E-2</v>
      </c>
      <c r="H13" s="10">
        <v>0.20662649999999996</v>
      </c>
      <c r="I13" s="10">
        <f t="shared" si="1"/>
        <v>111.31195659801625</v>
      </c>
      <c r="K13" s="3" t="s">
        <v>68</v>
      </c>
      <c r="L13" t="s">
        <v>54</v>
      </c>
      <c r="M13">
        <v>23</v>
      </c>
      <c r="N13">
        <v>565</v>
      </c>
    </row>
    <row r="14" spans="1:14">
      <c r="A14" s="3" t="s">
        <v>191</v>
      </c>
      <c r="B14" s="3" t="s">
        <v>69</v>
      </c>
      <c r="C14" s="3">
        <v>1</v>
      </c>
      <c r="D14" s="3" t="s">
        <v>56</v>
      </c>
      <c r="E14">
        <v>279.12</v>
      </c>
      <c r="F14">
        <v>32</v>
      </c>
      <c r="G14" s="3">
        <f t="shared" si="0"/>
        <v>0.11464603038119806</v>
      </c>
      <c r="H14" s="10">
        <v>0.22699902375</v>
      </c>
      <c r="I14" s="10">
        <f t="shared" si="1"/>
        <v>140.96976925875435</v>
      </c>
      <c r="K14" s="3" t="s">
        <v>69</v>
      </c>
      <c r="L14" s="3" t="s">
        <v>56</v>
      </c>
      <c r="M14">
        <v>32</v>
      </c>
      <c r="N14">
        <v>279.12</v>
      </c>
    </row>
    <row r="15" spans="1:14">
      <c r="A15" s="3" t="s">
        <v>194</v>
      </c>
      <c r="B15" s="3" t="s">
        <v>69</v>
      </c>
      <c r="C15" s="3">
        <v>3</v>
      </c>
      <c r="D15" t="s">
        <v>56</v>
      </c>
      <c r="E15">
        <v>488.46000000000004</v>
      </c>
      <c r="F15">
        <v>31</v>
      </c>
      <c r="G15" s="3">
        <f t="shared" si="0"/>
        <v>6.3464766818163196E-2</v>
      </c>
      <c r="H15" s="10">
        <v>0.35305140999999995</v>
      </c>
      <c r="I15" s="10">
        <f t="shared" si="1"/>
        <v>87.805909060099779</v>
      </c>
      <c r="K15" s="3" t="s">
        <v>69</v>
      </c>
      <c r="L15" t="s">
        <v>56</v>
      </c>
      <c r="M15">
        <v>31</v>
      </c>
      <c r="N15">
        <v>488.46000000000004</v>
      </c>
    </row>
    <row r="16" spans="1:14">
      <c r="A16" s="3" t="s">
        <v>139</v>
      </c>
      <c r="B16" s="3" t="s">
        <v>69</v>
      </c>
      <c r="C16" s="3">
        <v>5</v>
      </c>
      <c r="D16" s="3" t="s">
        <v>56</v>
      </c>
      <c r="E16">
        <v>279.12</v>
      </c>
      <c r="F16">
        <v>7</v>
      </c>
      <c r="G16" s="3">
        <f t="shared" si="0"/>
        <v>2.5078819145887072E-2</v>
      </c>
      <c r="H16" s="10">
        <v>0.20711712000000002</v>
      </c>
      <c r="I16" s="10">
        <f t="shared" si="1"/>
        <v>33.797302704865729</v>
      </c>
      <c r="K16" s="3" t="s">
        <v>69</v>
      </c>
      <c r="L16" s="3" t="s">
        <v>56</v>
      </c>
      <c r="M16">
        <v>7</v>
      </c>
      <c r="N16">
        <v>279.12</v>
      </c>
    </row>
    <row r="17" spans="1:14">
      <c r="A17" s="3" t="s">
        <v>140</v>
      </c>
      <c r="B17" s="3" t="s">
        <v>69</v>
      </c>
      <c r="C17" s="3">
        <v>6</v>
      </c>
      <c r="D17" t="s">
        <v>56</v>
      </c>
      <c r="E17">
        <v>488.46000000000004</v>
      </c>
      <c r="F17">
        <v>9</v>
      </c>
      <c r="G17" s="3">
        <f t="shared" si="0"/>
        <v>1.8425254882692543E-2</v>
      </c>
      <c r="H17" s="10">
        <v>0.374578935</v>
      </c>
      <c r="I17" s="10">
        <f t="shared" si="1"/>
        <v>24.02697845248559</v>
      </c>
      <c r="K17" s="3" t="s">
        <v>69</v>
      </c>
      <c r="L17" t="s">
        <v>56</v>
      </c>
      <c r="M17">
        <v>9</v>
      </c>
      <c r="N17">
        <v>488.46000000000004</v>
      </c>
    </row>
    <row r="18" spans="1:14">
      <c r="A18" s="3" t="s">
        <v>141</v>
      </c>
      <c r="B18" s="3" t="s">
        <v>69</v>
      </c>
      <c r="C18" s="3">
        <v>7</v>
      </c>
      <c r="D18" t="s">
        <v>56</v>
      </c>
      <c r="E18">
        <v>418.68</v>
      </c>
      <c r="F18">
        <v>8</v>
      </c>
      <c r="G18" s="3">
        <f t="shared" si="0"/>
        <v>1.9107671730199675E-2</v>
      </c>
      <c r="H18" s="10">
        <v>0.19247399999999998</v>
      </c>
      <c r="I18" s="10">
        <f t="shared" si="1"/>
        <v>41.564055404885856</v>
      </c>
      <c r="K18" s="3" t="s">
        <v>69</v>
      </c>
      <c r="L18" t="s">
        <v>56</v>
      </c>
      <c r="M18">
        <v>8</v>
      </c>
      <c r="N18">
        <v>418.68</v>
      </c>
    </row>
    <row r="19" spans="1:14">
      <c r="A19" s="3" t="s">
        <v>86</v>
      </c>
      <c r="B19" s="3" t="s">
        <v>69</v>
      </c>
      <c r="C19" s="3">
        <v>8</v>
      </c>
      <c r="D19" t="s">
        <v>54</v>
      </c>
      <c r="E19">
        <v>628.02</v>
      </c>
      <c r="F19">
        <v>13</v>
      </c>
      <c r="G19" s="3">
        <f t="shared" si="0"/>
        <v>2.0699977707716314E-2</v>
      </c>
      <c r="H19" s="10">
        <v>0.34938984375000004</v>
      </c>
      <c r="I19" s="10">
        <f t="shared" si="1"/>
        <v>37.207721496626931</v>
      </c>
      <c r="K19" s="3" t="s">
        <v>69</v>
      </c>
      <c r="L19" t="s">
        <v>54</v>
      </c>
      <c r="M19">
        <v>13</v>
      </c>
      <c r="N19">
        <v>628.02</v>
      </c>
    </row>
    <row r="20" spans="1:14">
      <c r="A20" s="3" t="s">
        <v>168</v>
      </c>
      <c r="B20" s="3" t="s">
        <v>69</v>
      </c>
      <c r="C20" s="3">
        <v>9</v>
      </c>
      <c r="D20" s="3" t="s">
        <v>54</v>
      </c>
      <c r="E20">
        <v>628.02</v>
      </c>
      <c r="G20" s="3">
        <f t="shared" si="0"/>
        <v>0</v>
      </c>
      <c r="H20" s="10">
        <v>0.39721114125000012</v>
      </c>
      <c r="I20" s="10">
        <f t="shared" si="1"/>
        <v>0</v>
      </c>
      <c r="K20" s="3" t="s">
        <v>69</v>
      </c>
      <c r="L20" s="3" t="s">
        <v>54</v>
      </c>
      <c r="N20">
        <v>628.02</v>
      </c>
    </row>
    <row r="21" spans="1:14">
      <c r="A21" s="3" t="s">
        <v>47</v>
      </c>
      <c r="B21" s="3" t="s">
        <v>69</v>
      </c>
      <c r="C21" s="3">
        <v>10</v>
      </c>
      <c r="D21" t="s">
        <v>54</v>
      </c>
      <c r="E21">
        <v>418.68</v>
      </c>
      <c r="F21">
        <v>24</v>
      </c>
      <c r="G21" s="3">
        <f t="shared" si="0"/>
        <v>5.7323015190599028E-2</v>
      </c>
      <c r="H21" s="10">
        <v>0.33830135999999994</v>
      </c>
      <c r="I21" s="10">
        <f t="shared" si="1"/>
        <v>70.942664847696747</v>
      </c>
      <c r="K21" s="3" t="s">
        <v>69</v>
      </c>
      <c r="L21" t="s">
        <v>54</v>
      </c>
      <c r="M21">
        <v>24</v>
      </c>
      <c r="N21">
        <v>418.68</v>
      </c>
    </row>
    <row r="22" spans="1:14">
      <c r="A22" s="3" t="s">
        <v>48</v>
      </c>
      <c r="B22" s="3" t="s">
        <v>69</v>
      </c>
      <c r="C22" s="3">
        <v>11</v>
      </c>
      <c r="D22" t="s">
        <v>54</v>
      </c>
      <c r="E22">
        <v>348.9</v>
      </c>
      <c r="F22">
        <v>25</v>
      </c>
      <c r="G22" s="3">
        <f t="shared" si="0"/>
        <v>7.1653768988248781E-2</v>
      </c>
      <c r="H22" s="10">
        <v>0.17600206250000003</v>
      </c>
      <c r="I22" s="10">
        <f t="shared" si="1"/>
        <v>142.04378996979082</v>
      </c>
      <c r="K22" s="3" t="s">
        <v>69</v>
      </c>
      <c r="L22" t="s">
        <v>54</v>
      </c>
      <c r="M22">
        <v>25</v>
      </c>
      <c r="N22">
        <v>348.9</v>
      </c>
    </row>
    <row r="23" spans="1:14">
      <c r="A23" s="3" t="s">
        <v>167</v>
      </c>
      <c r="B23" s="3" t="s">
        <v>69</v>
      </c>
      <c r="C23" s="3">
        <v>12</v>
      </c>
      <c r="D23" s="3" t="s">
        <v>56</v>
      </c>
      <c r="E23">
        <v>279.12</v>
      </c>
      <c r="F23">
        <v>0</v>
      </c>
      <c r="G23" s="3">
        <f t="shared" si="0"/>
        <v>0</v>
      </c>
      <c r="H23" s="10">
        <v>0.14129856000000002</v>
      </c>
      <c r="I23" s="10">
        <f t="shared" si="1"/>
        <v>0</v>
      </c>
      <c r="K23" s="3" t="s">
        <v>69</v>
      </c>
      <c r="L23" s="3" t="s">
        <v>56</v>
      </c>
      <c r="M23">
        <v>0</v>
      </c>
      <c r="N23">
        <v>279.12</v>
      </c>
    </row>
    <row r="24" spans="1:14">
      <c r="A24" s="3" t="s">
        <v>45</v>
      </c>
      <c r="B24" s="3" t="s">
        <v>69</v>
      </c>
      <c r="C24" s="3">
        <v>13</v>
      </c>
      <c r="D24" t="s">
        <v>54</v>
      </c>
      <c r="E24">
        <v>279.12</v>
      </c>
      <c r="F24">
        <v>16</v>
      </c>
      <c r="G24" s="3">
        <f t="shared" si="0"/>
        <v>5.7323015190599028E-2</v>
      </c>
      <c r="H24" s="10">
        <v>0.16736746500000002</v>
      </c>
      <c r="I24" s="10">
        <f t="shared" si="1"/>
        <v>95.598030357931265</v>
      </c>
      <c r="K24" s="3" t="s">
        <v>69</v>
      </c>
      <c r="L24" t="s">
        <v>54</v>
      </c>
      <c r="M24">
        <v>16</v>
      </c>
      <c r="N24">
        <v>279.12</v>
      </c>
    </row>
    <row r="25" spans="1:14">
      <c r="A25" s="3" t="s">
        <v>58</v>
      </c>
      <c r="B25" s="3" t="s">
        <v>70</v>
      </c>
      <c r="C25" s="3">
        <v>1</v>
      </c>
      <c r="D25" t="s">
        <v>56</v>
      </c>
      <c r="E25">
        <v>219.89999999999998</v>
      </c>
      <c r="F25">
        <v>8</v>
      </c>
      <c r="G25" s="3">
        <f t="shared" si="0"/>
        <v>3.6380172805820829E-2</v>
      </c>
      <c r="H25" s="10">
        <v>0.27738899999999994</v>
      </c>
      <c r="I25" s="10">
        <f t="shared" si="1"/>
        <v>28.840364974818762</v>
      </c>
      <c r="K25" s="3" t="s">
        <v>70</v>
      </c>
      <c r="L25" t="s">
        <v>56</v>
      </c>
      <c r="M25">
        <v>8</v>
      </c>
      <c r="N25">
        <v>219.89999999999998</v>
      </c>
    </row>
    <row r="26" spans="1:14">
      <c r="A26" s="5" t="s">
        <v>106</v>
      </c>
      <c r="B26" s="3" t="s">
        <v>70</v>
      </c>
      <c r="C26" s="3">
        <v>2</v>
      </c>
      <c r="D26" t="s">
        <v>54</v>
      </c>
      <c r="E26">
        <v>703.68</v>
      </c>
      <c r="F26">
        <v>10</v>
      </c>
      <c r="G26" s="3">
        <f t="shared" si="0"/>
        <v>1.4211005002273762E-2</v>
      </c>
      <c r="H26" s="10">
        <v>2.3684617599999997</v>
      </c>
      <c r="I26" s="10">
        <f t="shared" si="1"/>
        <v>4.2221496537904839</v>
      </c>
      <c r="K26" s="3" t="s">
        <v>70</v>
      </c>
      <c r="L26" t="s">
        <v>54</v>
      </c>
      <c r="M26">
        <v>10</v>
      </c>
      <c r="N26">
        <v>703.68</v>
      </c>
    </row>
    <row r="27" spans="1:14">
      <c r="A27" s="3" t="s">
        <v>65</v>
      </c>
      <c r="B27" s="3" t="s">
        <v>70</v>
      </c>
      <c r="C27" s="3">
        <v>3</v>
      </c>
      <c r="D27" t="s">
        <v>56</v>
      </c>
      <c r="E27">
        <v>615.71999999999991</v>
      </c>
      <c r="F27">
        <v>14</v>
      </c>
      <c r="G27" s="3">
        <f t="shared" si="0"/>
        <v>2.273760800363802E-2</v>
      </c>
      <c r="H27" s="10">
        <v>1.1484911</v>
      </c>
      <c r="I27" s="10">
        <f t="shared" si="1"/>
        <v>12.189907261797675</v>
      </c>
      <c r="K27" s="3" t="s">
        <v>70</v>
      </c>
      <c r="L27" t="s">
        <v>56</v>
      </c>
      <c r="M27">
        <v>14</v>
      </c>
      <c r="N27">
        <v>615.71999999999991</v>
      </c>
    </row>
    <row r="28" spans="1:14">
      <c r="A28" s="5" t="s">
        <v>26</v>
      </c>
      <c r="B28" s="3" t="s">
        <v>70</v>
      </c>
      <c r="C28" s="3">
        <v>4</v>
      </c>
      <c r="D28" t="s">
        <v>54</v>
      </c>
      <c r="E28">
        <v>615.71999999999991</v>
      </c>
      <c r="F28">
        <v>32</v>
      </c>
      <c r="G28" s="3">
        <f t="shared" si="0"/>
        <v>5.1971675436886904E-2</v>
      </c>
      <c r="H28" s="10">
        <v>1.0642679999999998</v>
      </c>
      <c r="I28" s="10">
        <f t="shared" si="1"/>
        <v>30.067614548215307</v>
      </c>
      <c r="K28" s="3" t="s">
        <v>70</v>
      </c>
      <c r="L28" t="s">
        <v>54</v>
      </c>
      <c r="M28">
        <v>32</v>
      </c>
      <c r="N28">
        <v>615.71999999999991</v>
      </c>
    </row>
    <row r="29" spans="1:14">
      <c r="A29" s="5" t="s">
        <v>46</v>
      </c>
      <c r="B29" s="3" t="s">
        <v>70</v>
      </c>
      <c r="C29" s="3">
        <v>5</v>
      </c>
      <c r="D29" t="s">
        <v>54</v>
      </c>
      <c r="E29">
        <v>439.79999999999995</v>
      </c>
      <c r="F29">
        <v>26</v>
      </c>
      <c r="G29" s="3">
        <f t="shared" si="0"/>
        <v>5.9117780809458849E-2</v>
      </c>
      <c r="H29" s="10">
        <v>0.51585862500000013</v>
      </c>
      <c r="I29" s="10">
        <f t="shared" si="1"/>
        <v>50.401406005375975</v>
      </c>
      <c r="K29" s="3" t="s">
        <v>70</v>
      </c>
      <c r="L29" t="s">
        <v>54</v>
      </c>
      <c r="M29">
        <v>26</v>
      </c>
      <c r="N29">
        <v>439.79999999999995</v>
      </c>
    </row>
    <row r="30" spans="1:14">
      <c r="A30" s="5" t="s">
        <v>115</v>
      </c>
      <c r="B30" s="3" t="s">
        <v>70</v>
      </c>
      <c r="C30" s="3">
        <v>6</v>
      </c>
      <c r="D30" t="s">
        <v>56</v>
      </c>
      <c r="E30">
        <v>527.76</v>
      </c>
      <c r="F30">
        <v>11</v>
      </c>
      <c r="G30" s="3">
        <f t="shared" si="0"/>
        <v>2.0842807336668184E-2</v>
      </c>
      <c r="H30" s="10">
        <v>1.3472244362499999</v>
      </c>
      <c r="I30" s="10">
        <f t="shared" si="1"/>
        <v>8.1649350353371766</v>
      </c>
      <c r="K30" s="3" t="s">
        <v>70</v>
      </c>
      <c r="L30" t="s">
        <v>56</v>
      </c>
      <c r="M30">
        <v>11</v>
      </c>
      <c r="N30">
        <v>527.76</v>
      </c>
    </row>
    <row r="31" spans="1:14">
      <c r="A31" s="5" t="s">
        <v>23</v>
      </c>
      <c r="B31" s="3" t="s">
        <v>70</v>
      </c>
      <c r="C31" s="3">
        <v>7</v>
      </c>
      <c r="D31" t="s">
        <v>54</v>
      </c>
      <c r="E31">
        <v>659.69999999999993</v>
      </c>
      <c r="F31">
        <v>16</v>
      </c>
      <c r="G31" s="3">
        <f t="shared" si="0"/>
        <v>2.4253448537213888E-2</v>
      </c>
      <c r="H31" s="10">
        <v>1.1001335800000001</v>
      </c>
      <c r="I31" s="10">
        <f t="shared" si="1"/>
        <v>14.543688412819831</v>
      </c>
      <c r="K31" s="3" t="s">
        <v>70</v>
      </c>
      <c r="L31" t="s">
        <v>54</v>
      </c>
      <c r="M31">
        <v>16</v>
      </c>
      <c r="N31">
        <v>659.69999999999993</v>
      </c>
    </row>
    <row r="32" spans="1:14">
      <c r="A32" s="3" t="s">
        <v>59</v>
      </c>
      <c r="B32" s="3" t="s">
        <v>70</v>
      </c>
      <c r="C32" s="3">
        <v>8</v>
      </c>
      <c r="D32" t="s">
        <v>56</v>
      </c>
      <c r="E32">
        <v>791.64</v>
      </c>
      <c r="F32">
        <v>36</v>
      </c>
      <c r="G32" s="3">
        <f t="shared" si="0"/>
        <v>4.5475216007276033E-2</v>
      </c>
      <c r="H32" s="10">
        <v>1.0705658624999999</v>
      </c>
      <c r="I32" s="10">
        <f t="shared" si="1"/>
        <v>33.627076353744656</v>
      </c>
      <c r="K32" s="3" t="s">
        <v>70</v>
      </c>
      <c r="L32" t="s">
        <v>56</v>
      </c>
      <c r="M32">
        <v>36</v>
      </c>
      <c r="N32">
        <v>791.64</v>
      </c>
    </row>
    <row r="33" spans="1:14">
      <c r="A33" s="3" t="s">
        <v>66</v>
      </c>
      <c r="B33" s="3" t="s">
        <v>70</v>
      </c>
      <c r="C33" s="3">
        <v>9</v>
      </c>
      <c r="D33" t="s">
        <v>56</v>
      </c>
      <c r="E33">
        <v>791.64</v>
      </c>
      <c r="F33">
        <v>36</v>
      </c>
      <c r="G33" s="3">
        <f t="shared" si="0"/>
        <v>4.5475216007276033E-2</v>
      </c>
      <c r="H33" s="10">
        <v>1.076297625</v>
      </c>
      <c r="I33" s="10">
        <f t="shared" si="1"/>
        <v>33.447997248902226</v>
      </c>
      <c r="K33" s="3" t="s">
        <v>70</v>
      </c>
      <c r="L33" t="s">
        <v>56</v>
      </c>
      <c r="M33">
        <v>36</v>
      </c>
      <c r="N33">
        <v>791.64</v>
      </c>
    </row>
    <row r="34" spans="1:14">
      <c r="A34" s="5" t="s">
        <v>19</v>
      </c>
      <c r="B34" s="3" t="s">
        <v>70</v>
      </c>
      <c r="C34" s="3">
        <v>10</v>
      </c>
      <c r="D34" t="s">
        <v>54</v>
      </c>
      <c r="E34">
        <v>703.68</v>
      </c>
      <c r="F34">
        <v>8</v>
      </c>
      <c r="G34" s="3">
        <f t="shared" ref="G34:G65" si="2">F34/E34</f>
        <v>1.136880400181901E-2</v>
      </c>
      <c r="H34" s="10">
        <v>1.21799953125</v>
      </c>
      <c r="I34" s="10">
        <f t="shared" ref="I34:I65" si="3">F34/H34</f>
        <v>6.5681470269449251</v>
      </c>
      <c r="K34" s="3" t="s">
        <v>70</v>
      </c>
      <c r="L34" t="s">
        <v>54</v>
      </c>
      <c r="M34">
        <v>8</v>
      </c>
      <c r="N34">
        <v>703.68</v>
      </c>
    </row>
    <row r="35" spans="1:14">
      <c r="A35" s="5" t="s">
        <v>114</v>
      </c>
      <c r="B35" s="3" t="s">
        <v>70</v>
      </c>
      <c r="C35" s="3">
        <v>11</v>
      </c>
      <c r="D35" t="s">
        <v>54</v>
      </c>
      <c r="E35">
        <v>527.76</v>
      </c>
      <c r="F35">
        <v>7</v>
      </c>
      <c r="G35" s="3">
        <f t="shared" si="2"/>
        <v>1.3263604668788844E-2</v>
      </c>
      <c r="H35" s="10">
        <v>1.7146492824999999</v>
      </c>
      <c r="I35" s="10">
        <f t="shared" si="3"/>
        <v>4.0824675176685883</v>
      </c>
      <c r="K35" s="3" t="s">
        <v>70</v>
      </c>
      <c r="L35" t="s">
        <v>54</v>
      </c>
      <c r="M35">
        <v>7</v>
      </c>
      <c r="N35">
        <v>527.76</v>
      </c>
    </row>
    <row r="36" spans="1:14">
      <c r="A36" s="5" t="s">
        <v>85</v>
      </c>
      <c r="B36" s="3" t="s">
        <v>70</v>
      </c>
      <c r="C36" s="3">
        <v>12</v>
      </c>
      <c r="D36" t="s">
        <v>56</v>
      </c>
      <c r="E36">
        <v>263.88</v>
      </c>
      <c r="F36">
        <v>7</v>
      </c>
      <c r="G36" s="3">
        <f t="shared" si="2"/>
        <v>2.6527209337577688E-2</v>
      </c>
      <c r="H36" s="10">
        <v>0.89199826625000012</v>
      </c>
      <c r="I36" s="10">
        <f t="shared" si="3"/>
        <v>7.8475488853003128</v>
      </c>
      <c r="K36" s="3" t="s">
        <v>70</v>
      </c>
      <c r="L36" t="s">
        <v>56</v>
      </c>
      <c r="M36">
        <v>7</v>
      </c>
      <c r="N36">
        <v>263.88</v>
      </c>
    </row>
    <row r="37" spans="1:14">
      <c r="A37" s="5" t="s">
        <v>175</v>
      </c>
      <c r="B37" s="3" t="s">
        <v>70</v>
      </c>
      <c r="C37" s="3">
        <v>14</v>
      </c>
      <c r="D37" t="s">
        <v>56</v>
      </c>
      <c r="E37" t="e">
        <v>#VALUE!</v>
      </c>
      <c r="F37">
        <v>7</v>
      </c>
      <c r="G37" s="3" t="e">
        <f t="shared" si="2"/>
        <v>#VALUE!</v>
      </c>
      <c r="H37" s="10">
        <v>0</v>
      </c>
      <c r="I37" s="10" t="e">
        <f t="shared" si="3"/>
        <v>#DIV/0!</v>
      </c>
      <c r="K37" s="3" t="s">
        <v>70</v>
      </c>
      <c r="L37" t="s">
        <v>56</v>
      </c>
      <c r="M37">
        <v>7</v>
      </c>
      <c r="N37" t="e">
        <v>#VALUE!</v>
      </c>
    </row>
    <row r="38" spans="1:14">
      <c r="A38" s="5" t="s">
        <v>108</v>
      </c>
      <c r="B38" s="3" t="s">
        <v>71</v>
      </c>
      <c r="C38" s="3">
        <v>1</v>
      </c>
      <c r="D38" t="s">
        <v>54</v>
      </c>
      <c r="E38">
        <v>564.59</v>
      </c>
      <c r="F38">
        <v>30</v>
      </c>
      <c r="G38" s="3">
        <f t="shared" si="2"/>
        <v>5.3135903930285694E-2</v>
      </c>
      <c r="H38" s="10">
        <v>1.4470223624999998</v>
      </c>
      <c r="I38" s="10">
        <f t="shared" si="3"/>
        <v>20.732229699732788</v>
      </c>
      <c r="K38" s="3" t="s">
        <v>71</v>
      </c>
      <c r="L38" t="s">
        <v>54</v>
      </c>
      <c r="M38">
        <v>30</v>
      </c>
      <c r="N38">
        <v>564.59</v>
      </c>
    </row>
    <row r="39" spans="1:14">
      <c r="A39" s="5" t="s">
        <v>113</v>
      </c>
      <c r="B39" s="3" t="s">
        <v>71</v>
      </c>
      <c r="C39" s="3">
        <v>2</v>
      </c>
      <c r="D39" t="s">
        <v>56</v>
      </c>
      <c r="E39">
        <v>608.02</v>
      </c>
      <c r="F39">
        <v>43</v>
      </c>
      <c r="G39" s="3">
        <f t="shared" si="2"/>
        <v>7.0721357850070721E-2</v>
      </c>
      <c r="H39" s="10">
        <v>1.0779212312499999</v>
      </c>
      <c r="I39" s="10">
        <f t="shared" si="3"/>
        <v>39.891597598588447</v>
      </c>
      <c r="K39" s="3" t="s">
        <v>71</v>
      </c>
      <c r="L39" t="s">
        <v>56</v>
      </c>
      <c r="M39">
        <v>43</v>
      </c>
      <c r="N39">
        <v>608.02</v>
      </c>
    </row>
    <row r="40" spans="1:14">
      <c r="A40" s="5" t="s">
        <v>120</v>
      </c>
      <c r="B40" s="3" t="s">
        <v>71</v>
      </c>
      <c r="C40" s="3">
        <v>3</v>
      </c>
      <c r="D40" t="s">
        <v>56</v>
      </c>
      <c r="E40">
        <v>477.73</v>
      </c>
      <c r="F40">
        <v>17</v>
      </c>
      <c r="G40" s="3">
        <f t="shared" si="2"/>
        <v>3.5584953844221633E-2</v>
      </c>
      <c r="H40" s="10">
        <v>0.61237474375000001</v>
      </c>
      <c r="I40" s="10">
        <f t="shared" si="3"/>
        <v>27.760779120146395</v>
      </c>
      <c r="J40" t="s">
        <v>177</v>
      </c>
      <c r="K40" s="3" t="s">
        <v>71</v>
      </c>
      <c r="L40" t="s">
        <v>56</v>
      </c>
      <c r="M40">
        <v>17</v>
      </c>
      <c r="N40">
        <v>477.73</v>
      </c>
    </row>
    <row r="41" spans="1:14">
      <c r="A41" s="5" t="s">
        <v>118</v>
      </c>
      <c r="B41" s="3" t="s">
        <v>71</v>
      </c>
      <c r="C41" s="3">
        <v>4</v>
      </c>
      <c r="D41" t="s">
        <v>54</v>
      </c>
      <c r="E41">
        <v>434.3</v>
      </c>
      <c r="F41">
        <v>25</v>
      </c>
      <c r="G41" s="3">
        <f t="shared" si="2"/>
        <v>5.7563895924476166E-2</v>
      </c>
      <c r="H41" s="10">
        <v>0.68909465999999997</v>
      </c>
      <c r="I41" s="10">
        <f t="shared" si="3"/>
        <v>36.279485898207369</v>
      </c>
      <c r="K41" s="3" t="s">
        <v>71</v>
      </c>
      <c r="L41" t="s">
        <v>54</v>
      </c>
      <c r="M41">
        <v>25</v>
      </c>
      <c r="N41">
        <v>434.3</v>
      </c>
    </row>
    <row r="42" spans="1:14">
      <c r="A42" s="5" t="s">
        <v>12</v>
      </c>
      <c r="B42" s="3" t="s">
        <v>71</v>
      </c>
      <c r="C42" s="3">
        <v>5</v>
      </c>
      <c r="D42" t="s">
        <v>56</v>
      </c>
      <c r="E42">
        <v>477.73</v>
      </c>
      <c r="F42">
        <v>22</v>
      </c>
      <c r="G42" s="3">
        <f t="shared" si="2"/>
        <v>4.6051116739580934E-2</v>
      </c>
      <c r="H42" s="10">
        <v>0.48548028375000002</v>
      </c>
      <c r="I42" s="10">
        <f t="shared" si="3"/>
        <v>45.315949455383006</v>
      </c>
      <c r="K42" s="3" t="s">
        <v>71</v>
      </c>
      <c r="L42" t="s">
        <v>56</v>
      </c>
      <c r="M42">
        <v>22</v>
      </c>
      <c r="N42">
        <v>477.73</v>
      </c>
    </row>
    <row r="43" spans="1:14">
      <c r="A43" s="5" t="s">
        <v>111</v>
      </c>
      <c r="B43" s="3" t="s">
        <v>71</v>
      </c>
      <c r="C43" s="3">
        <v>6</v>
      </c>
      <c r="D43" t="s">
        <v>54</v>
      </c>
      <c r="E43">
        <v>390.87</v>
      </c>
      <c r="F43">
        <v>45</v>
      </c>
      <c r="G43" s="3">
        <f t="shared" si="2"/>
        <v>0.11512779184895233</v>
      </c>
      <c r="H43" s="10">
        <v>0.94342137500000001</v>
      </c>
      <c r="I43" s="10">
        <f t="shared" si="3"/>
        <v>47.698728471145778</v>
      </c>
      <c r="K43" s="3" t="s">
        <v>71</v>
      </c>
      <c r="L43" t="s">
        <v>54</v>
      </c>
      <c r="M43">
        <v>45</v>
      </c>
      <c r="N43">
        <v>390.87</v>
      </c>
    </row>
    <row r="44" spans="1:14">
      <c r="A44" s="5" t="s">
        <v>18</v>
      </c>
      <c r="B44" s="3" t="s">
        <v>71</v>
      </c>
      <c r="C44" s="3">
        <v>7</v>
      </c>
      <c r="D44" t="s">
        <v>54</v>
      </c>
      <c r="E44">
        <v>955.46</v>
      </c>
      <c r="F44">
        <v>36</v>
      </c>
      <c r="G44" s="3">
        <f t="shared" si="2"/>
        <v>3.7678186423293493E-2</v>
      </c>
      <c r="H44" s="10">
        <v>1.6646736600000001</v>
      </c>
      <c r="I44" s="10">
        <f t="shared" si="3"/>
        <v>21.625860290238506</v>
      </c>
      <c r="K44" s="3" t="s">
        <v>71</v>
      </c>
      <c r="L44" t="s">
        <v>54</v>
      </c>
      <c r="M44">
        <v>36</v>
      </c>
      <c r="N44">
        <v>955.46</v>
      </c>
    </row>
    <row r="45" spans="1:14">
      <c r="A45" s="5" t="s">
        <v>126</v>
      </c>
      <c r="B45" s="3" t="s">
        <v>71</v>
      </c>
      <c r="C45" s="3">
        <v>8</v>
      </c>
      <c r="D45" t="s">
        <v>56</v>
      </c>
      <c r="E45">
        <v>1042.32</v>
      </c>
      <c r="F45">
        <v>18</v>
      </c>
      <c r="G45" s="3">
        <f t="shared" si="2"/>
        <v>1.7269168777342851E-2</v>
      </c>
      <c r="H45" s="10">
        <v>1.1832008925000002</v>
      </c>
      <c r="I45" s="10">
        <f t="shared" si="3"/>
        <v>15.212970269121055</v>
      </c>
      <c r="K45" s="3" t="s">
        <v>71</v>
      </c>
      <c r="L45" t="s">
        <v>56</v>
      </c>
      <c r="M45">
        <v>18</v>
      </c>
      <c r="N45">
        <v>1042.32</v>
      </c>
    </row>
    <row r="46" spans="1:14">
      <c r="A46" s="5" t="s">
        <v>124</v>
      </c>
      <c r="B46" s="3" t="s">
        <v>71</v>
      </c>
      <c r="C46" s="3">
        <v>9</v>
      </c>
      <c r="D46" t="s">
        <v>54</v>
      </c>
      <c r="E46">
        <v>825.17</v>
      </c>
      <c r="F46">
        <v>23</v>
      </c>
      <c r="G46" s="3">
        <f t="shared" si="2"/>
        <v>2.7873044342377935E-2</v>
      </c>
      <c r="H46" s="10">
        <v>1.5901120000000004</v>
      </c>
      <c r="I46" s="10">
        <f t="shared" si="3"/>
        <v>14.46438992976595</v>
      </c>
      <c r="K46" s="3" t="s">
        <v>71</v>
      </c>
      <c r="L46" t="s">
        <v>54</v>
      </c>
      <c r="M46">
        <v>23</v>
      </c>
      <c r="N46">
        <v>825.17</v>
      </c>
    </row>
    <row r="47" spans="1:14">
      <c r="A47" s="5" t="s">
        <v>11</v>
      </c>
      <c r="B47" s="3" t="s">
        <v>71</v>
      </c>
      <c r="C47" s="3">
        <v>10</v>
      </c>
      <c r="D47" t="s">
        <v>56</v>
      </c>
      <c r="E47">
        <v>477.73</v>
      </c>
      <c r="F47">
        <v>36</v>
      </c>
      <c r="G47" s="3">
        <f t="shared" si="2"/>
        <v>7.5356372846586986E-2</v>
      </c>
      <c r="H47" s="10">
        <v>0.87703435625000015</v>
      </c>
      <c r="I47" s="10">
        <f t="shared" si="3"/>
        <v>41.047422764517265</v>
      </c>
      <c r="K47" s="3" t="s">
        <v>71</v>
      </c>
      <c r="L47" t="s">
        <v>56</v>
      </c>
      <c r="M47">
        <v>36</v>
      </c>
      <c r="N47">
        <v>477.73</v>
      </c>
    </row>
    <row r="48" spans="1:14">
      <c r="A48" s="5" t="s">
        <v>80</v>
      </c>
      <c r="B48" s="3" t="s">
        <v>71</v>
      </c>
      <c r="C48" s="3">
        <v>11</v>
      </c>
      <c r="D48" t="s">
        <v>56</v>
      </c>
      <c r="E48">
        <v>651.45000000000005</v>
      </c>
      <c r="F48">
        <v>26</v>
      </c>
      <c r="G48" s="3">
        <f t="shared" si="2"/>
        <v>3.9910967840970139E-2</v>
      </c>
      <c r="H48" s="10">
        <v>0.72548545499999995</v>
      </c>
      <c r="I48" s="10">
        <f t="shared" si="3"/>
        <v>35.838072039638618</v>
      </c>
      <c r="J48" t="s">
        <v>178</v>
      </c>
      <c r="K48" s="3" t="s">
        <v>71</v>
      </c>
      <c r="L48" t="s">
        <v>56</v>
      </c>
      <c r="M48">
        <v>26</v>
      </c>
      <c r="N48">
        <v>651.45000000000005</v>
      </c>
    </row>
    <row r="49" spans="1:14">
      <c r="A49" s="5" t="s">
        <v>132</v>
      </c>
      <c r="B49" s="3" t="s">
        <v>71</v>
      </c>
      <c r="C49" s="3">
        <v>12</v>
      </c>
      <c r="D49" t="s">
        <v>56</v>
      </c>
      <c r="E49">
        <v>651.45000000000005</v>
      </c>
      <c r="F49">
        <v>23</v>
      </c>
      <c r="G49" s="3">
        <f t="shared" si="2"/>
        <v>3.5305856167012047E-2</v>
      </c>
      <c r="H49" s="10">
        <v>0.9057599999999999</v>
      </c>
      <c r="I49" s="10">
        <f t="shared" si="3"/>
        <v>25.393040098922455</v>
      </c>
      <c r="K49" s="3" t="s">
        <v>71</v>
      </c>
      <c r="L49" t="s">
        <v>56</v>
      </c>
      <c r="M49">
        <v>23</v>
      </c>
      <c r="N49">
        <v>651.45000000000005</v>
      </c>
    </row>
    <row r="50" spans="1:14">
      <c r="A50" s="5" t="s">
        <v>9</v>
      </c>
      <c r="B50" s="3" t="s">
        <v>71</v>
      </c>
      <c r="C50" s="3">
        <v>13</v>
      </c>
      <c r="D50" t="s">
        <v>56</v>
      </c>
      <c r="E50">
        <v>304.01</v>
      </c>
      <c r="F50">
        <v>16</v>
      </c>
      <c r="G50" s="3">
        <f t="shared" si="2"/>
        <v>5.2629847702378212E-2</v>
      </c>
      <c r="H50" s="10">
        <v>0.71929059125000017</v>
      </c>
      <c r="I50" s="10">
        <f t="shared" si="3"/>
        <v>22.244139148539148</v>
      </c>
      <c r="K50" s="3" t="s">
        <v>71</v>
      </c>
      <c r="L50" t="s">
        <v>56</v>
      </c>
      <c r="M50">
        <v>16</v>
      </c>
      <c r="N50">
        <v>304.01</v>
      </c>
    </row>
    <row r="51" spans="1:14">
      <c r="A51" s="5" t="s">
        <v>127</v>
      </c>
      <c r="B51" s="3" t="s">
        <v>33</v>
      </c>
      <c r="C51" s="3">
        <v>1</v>
      </c>
      <c r="D51" t="s">
        <v>56</v>
      </c>
      <c r="E51">
        <v>542.24</v>
      </c>
      <c r="F51">
        <v>10</v>
      </c>
      <c r="G51" s="3">
        <f t="shared" si="2"/>
        <v>1.8442018294482148E-2</v>
      </c>
      <c r="H51" s="10">
        <v>1.1444277600000001</v>
      </c>
      <c r="I51" s="10">
        <f t="shared" si="3"/>
        <v>8.7379914657085909</v>
      </c>
      <c r="K51" s="3" t="s">
        <v>33</v>
      </c>
      <c r="L51" t="s">
        <v>56</v>
      </c>
      <c r="M51">
        <v>10</v>
      </c>
      <c r="N51">
        <v>542.24</v>
      </c>
    </row>
    <row r="52" spans="1:14">
      <c r="A52" s="5" t="s">
        <v>172</v>
      </c>
      <c r="B52" s="3" t="s">
        <v>33</v>
      </c>
      <c r="C52" s="3">
        <v>2</v>
      </c>
      <c r="D52" t="s">
        <v>54</v>
      </c>
      <c r="E52">
        <v>610.02</v>
      </c>
      <c r="G52" s="3">
        <f t="shared" si="2"/>
        <v>0</v>
      </c>
      <c r="H52" s="10">
        <v>1.2053621350000001</v>
      </c>
      <c r="I52" s="10">
        <f t="shared" si="3"/>
        <v>0</v>
      </c>
      <c r="K52" s="3" t="s">
        <v>33</v>
      </c>
      <c r="L52" t="s">
        <v>54</v>
      </c>
      <c r="N52">
        <v>610.02</v>
      </c>
    </row>
    <row r="53" spans="1:14">
      <c r="A53" s="5" t="s">
        <v>49</v>
      </c>
      <c r="B53" s="3" t="s">
        <v>33</v>
      </c>
      <c r="C53" s="3">
        <v>3</v>
      </c>
      <c r="D53" t="s">
        <v>56</v>
      </c>
      <c r="E53">
        <v>542.24</v>
      </c>
      <c r="F53">
        <v>16</v>
      </c>
      <c r="G53" s="3">
        <f t="shared" si="2"/>
        <v>2.9507229271171435E-2</v>
      </c>
      <c r="H53" s="10">
        <v>0.66831249999999998</v>
      </c>
      <c r="I53" s="10">
        <f t="shared" si="3"/>
        <v>23.940895913214252</v>
      </c>
      <c r="K53" s="3" t="s">
        <v>33</v>
      </c>
      <c r="L53" t="s">
        <v>56</v>
      </c>
      <c r="M53">
        <v>16</v>
      </c>
      <c r="N53">
        <v>542.24</v>
      </c>
    </row>
    <row r="54" spans="1:14">
      <c r="A54" s="5" t="s">
        <v>136</v>
      </c>
      <c r="B54" s="3" t="s">
        <v>33</v>
      </c>
      <c r="C54" s="3">
        <v>4</v>
      </c>
      <c r="D54" t="s">
        <v>54</v>
      </c>
      <c r="E54">
        <v>847.25</v>
      </c>
      <c r="F54">
        <v>19</v>
      </c>
      <c r="G54" s="3">
        <f t="shared" si="2"/>
        <v>2.2425494246090291E-2</v>
      </c>
      <c r="H54" s="10">
        <v>1.06301</v>
      </c>
      <c r="I54" s="10">
        <f t="shared" si="3"/>
        <v>17.873773529882126</v>
      </c>
      <c r="K54" s="3" t="s">
        <v>33</v>
      </c>
      <c r="L54" t="s">
        <v>54</v>
      </c>
      <c r="M54">
        <v>19</v>
      </c>
      <c r="N54">
        <v>847.25</v>
      </c>
    </row>
    <row r="55" spans="1:14">
      <c r="A55" s="5" t="s">
        <v>16</v>
      </c>
      <c r="B55" s="3" t="s">
        <v>33</v>
      </c>
      <c r="C55" s="3">
        <v>5</v>
      </c>
      <c r="D55" t="s">
        <v>56</v>
      </c>
      <c r="E55">
        <v>813.36</v>
      </c>
      <c r="F55">
        <v>11</v>
      </c>
      <c r="G55" s="3">
        <f t="shared" si="2"/>
        <v>1.3524146749286908E-2</v>
      </c>
      <c r="H55" s="10">
        <v>0.78823763999999996</v>
      </c>
      <c r="I55" s="10">
        <f t="shared" si="3"/>
        <v>13.955182348308057</v>
      </c>
      <c r="K55" s="3" t="s">
        <v>33</v>
      </c>
      <c r="L55" t="s">
        <v>56</v>
      </c>
      <c r="M55">
        <v>11</v>
      </c>
      <c r="N55">
        <v>813.36</v>
      </c>
    </row>
    <row r="56" spans="1:14">
      <c r="A56" s="5" t="s">
        <v>171</v>
      </c>
      <c r="B56" s="3" t="s">
        <v>33</v>
      </c>
      <c r="C56" s="3">
        <v>6</v>
      </c>
      <c r="D56" t="s">
        <v>54</v>
      </c>
      <c r="E56">
        <v>305.01</v>
      </c>
      <c r="G56" s="3">
        <f t="shared" si="2"/>
        <v>0</v>
      </c>
      <c r="H56" s="10">
        <v>0.75480000000000003</v>
      </c>
      <c r="I56" s="10">
        <f t="shared" si="3"/>
        <v>0</v>
      </c>
      <c r="K56" s="3" t="s">
        <v>33</v>
      </c>
      <c r="L56" t="s">
        <v>54</v>
      </c>
      <c r="N56">
        <v>305.01</v>
      </c>
    </row>
    <row r="57" spans="1:14">
      <c r="A57" s="5" t="s">
        <v>119</v>
      </c>
      <c r="B57" s="3" t="s">
        <v>33</v>
      </c>
      <c r="C57" s="3">
        <v>7</v>
      </c>
      <c r="D57" t="s">
        <v>56</v>
      </c>
      <c r="E57">
        <v>1152.26</v>
      </c>
      <c r="F57">
        <v>29</v>
      </c>
      <c r="G57" s="3">
        <f t="shared" si="2"/>
        <v>2.5167930848940343E-2</v>
      </c>
      <c r="H57" s="10">
        <v>1.5460969387499999</v>
      </c>
      <c r="I57" s="10">
        <f t="shared" si="3"/>
        <v>18.756909268215832</v>
      </c>
      <c r="K57" s="3" t="s">
        <v>33</v>
      </c>
      <c r="L57" t="s">
        <v>56</v>
      </c>
      <c r="M57">
        <v>29</v>
      </c>
      <c r="N57">
        <v>1152.26</v>
      </c>
    </row>
    <row r="58" spans="1:14">
      <c r="A58" s="5" t="s">
        <v>117</v>
      </c>
      <c r="B58" s="3" t="s">
        <v>33</v>
      </c>
      <c r="C58" s="3">
        <v>8</v>
      </c>
      <c r="D58" t="s">
        <v>54</v>
      </c>
      <c r="E58">
        <v>982.81000000000006</v>
      </c>
      <c r="F58">
        <v>18</v>
      </c>
      <c r="G58" s="3">
        <f t="shared" si="2"/>
        <v>1.8314831961416752E-2</v>
      </c>
      <c r="H58" s="10">
        <v>2.0680977487499996</v>
      </c>
      <c r="I58" s="10">
        <f t="shared" si="3"/>
        <v>8.7036504976032045</v>
      </c>
      <c r="K58" s="3" t="s">
        <v>33</v>
      </c>
      <c r="L58" t="s">
        <v>54</v>
      </c>
      <c r="M58">
        <v>18</v>
      </c>
      <c r="N58">
        <v>982.81000000000006</v>
      </c>
    </row>
    <row r="59" spans="1:14">
      <c r="A59" s="5" t="s">
        <v>123</v>
      </c>
      <c r="B59" s="3" t="s">
        <v>33</v>
      </c>
      <c r="C59" s="3">
        <v>9</v>
      </c>
      <c r="D59" t="s">
        <v>56</v>
      </c>
      <c r="E59">
        <v>610.02</v>
      </c>
      <c r="F59">
        <v>3</v>
      </c>
      <c r="G59" s="3">
        <f t="shared" si="2"/>
        <v>4.9178715451952395E-3</v>
      </c>
      <c r="H59" s="10">
        <v>0.82605311999999997</v>
      </c>
      <c r="I59" s="10">
        <f t="shared" si="3"/>
        <v>3.6317277029351334</v>
      </c>
      <c r="K59" s="3" t="s">
        <v>33</v>
      </c>
      <c r="L59" t="s">
        <v>56</v>
      </c>
      <c r="M59">
        <v>3</v>
      </c>
      <c r="N59">
        <v>610.02</v>
      </c>
    </row>
    <row r="60" spans="1:14">
      <c r="A60" s="5" t="s">
        <v>13</v>
      </c>
      <c r="B60" s="3" t="s">
        <v>33</v>
      </c>
      <c r="C60" s="3">
        <v>10</v>
      </c>
      <c r="D60" t="s">
        <v>54</v>
      </c>
      <c r="E60">
        <v>847.25</v>
      </c>
      <c r="F60">
        <v>17</v>
      </c>
      <c r="G60" s="3">
        <f t="shared" si="2"/>
        <v>2.0064915904396578E-2</v>
      </c>
      <c r="H60" s="10">
        <v>1.1626601112500001</v>
      </c>
      <c r="I60" s="10">
        <f t="shared" si="3"/>
        <v>14.621642073643471</v>
      </c>
      <c r="K60" s="3" t="s">
        <v>33</v>
      </c>
      <c r="L60" t="s">
        <v>54</v>
      </c>
      <c r="M60">
        <v>17</v>
      </c>
      <c r="N60">
        <v>847.25</v>
      </c>
    </row>
    <row r="61" spans="1:14">
      <c r="A61" s="5" t="s">
        <v>104</v>
      </c>
      <c r="B61" s="3" t="s">
        <v>33</v>
      </c>
      <c r="C61" s="3">
        <v>11</v>
      </c>
      <c r="D61" t="s">
        <v>56</v>
      </c>
      <c r="E61">
        <v>508.35</v>
      </c>
      <c r="F61">
        <v>16</v>
      </c>
      <c r="G61" s="3">
        <f t="shared" si="2"/>
        <v>3.1474377889249533E-2</v>
      </c>
      <c r="H61" s="10">
        <v>0.94449853750000012</v>
      </c>
      <c r="I61" s="10">
        <f t="shared" si="3"/>
        <v>16.940206220276966</v>
      </c>
      <c r="K61" s="3" t="s">
        <v>33</v>
      </c>
      <c r="L61" t="s">
        <v>56</v>
      </c>
      <c r="M61">
        <v>16</v>
      </c>
      <c r="N61">
        <v>508.35</v>
      </c>
    </row>
    <row r="62" spans="1:14">
      <c r="A62" s="5" t="s">
        <v>36</v>
      </c>
      <c r="B62" s="3" t="s">
        <v>33</v>
      </c>
      <c r="C62" s="3">
        <v>12</v>
      </c>
      <c r="D62" t="s">
        <v>56</v>
      </c>
      <c r="E62">
        <v>643.91</v>
      </c>
      <c r="F62">
        <v>14</v>
      </c>
      <c r="G62" s="3">
        <f t="shared" si="2"/>
        <v>2.174216893665264E-2</v>
      </c>
      <c r="H62" s="10">
        <v>0.52369911000000002</v>
      </c>
      <c r="I62" s="10">
        <f t="shared" si="3"/>
        <v>26.732907756898804</v>
      </c>
      <c r="K62" s="3" t="s">
        <v>33</v>
      </c>
      <c r="L62" t="s">
        <v>56</v>
      </c>
      <c r="M62">
        <v>14</v>
      </c>
      <c r="N62">
        <v>643.91</v>
      </c>
    </row>
    <row r="63" spans="1:14">
      <c r="A63" s="5" t="s">
        <v>179</v>
      </c>
      <c r="B63" s="3" t="s">
        <v>33</v>
      </c>
      <c r="C63" s="3">
        <v>13</v>
      </c>
      <c r="D63" t="s">
        <v>56</v>
      </c>
      <c r="E63">
        <v>948.92000000000007</v>
      </c>
      <c r="F63">
        <v>28</v>
      </c>
      <c r="G63" s="3">
        <f t="shared" si="2"/>
        <v>2.9507229271171435E-2</v>
      </c>
      <c r="H63" s="10">
        <v>1.182598625</v>
      </c>
      <c r="I63" s="10">
        <f t="shared" si="3"/>
        <v>23.676672209897081</v>
      </c>
      <c r="J63" t="s">
        <v>180</v>
      </c>
      <c r="K63" s="3" t="s">
        <v>33</v>
      </c>
      <c r="L63" t="s">
        <v>56</v>
      </c>
      <c r="M63">
        <v>28</v>
      </c>
      <c r="N63">
        <v>948.92000000000007</v>
      </c>
    </row>
    <row r="64" spans="1:14">
      <c r="A64" s="5" t="s">
        <v>20</v>
      </c>
      <c r="B64" s="3" t="s">
        <v>72</v>
      </c>
      <c r="C64" s="3">
        <v>1</v>
      </c>
      <c r="D64" t="s">
        <v>56</v>
      </c>
      <c r="E64">
        <v>876.96</v>
      </c>
      <c r="F64">
        <v>12</v>
      </c>
      <c r="G64" s="3">
        <f t="shared" si="2"/>
        <v>1.3683634373289545E-2</v>
      </c>
      <c r="H64" s="10">
        <v>0.29950464000000004</v>
      </c>
      <c r="I64" s="10">
        <f t="shared" si="3"/>
        <v>40.066157238832751</v>
      </c>
      <c r="K64" s="3" t="s">
        <v>72</v>
      </c>
      <c r="L64" t="s">
        <v>56</v>
      </c>
      <c r="M64">
        <v>12</v>
      </c>
      <c r="N64">
        <v>876.96</v>
      </c>
    </row>
    <row r="65" spans="1:14">
      <c r="A65" s="5" t="s">
        <v>92</v>
      </c>
      <c r="B65" s="3" t="s">
        <v>72</v>
      </c>
      <c r="C65" s="3">
        <v>2</v>
      </c>
      <c r="D65" t="s">
        <v>56</v>
      </c>
      <c r="E65">
        <v>779.52</v>
      </c>
      <c r="F65">
        <v>0</v>
      </c>
      <c r="G65" s="3">
        <f t="shared" si="2"/>
        <v>0</v>
      </c>
      <c r="H65" s="10">
        <v>0.4660135199999999</v>
      </c>
      <c r="I65" s="10">
        <f t="shared" si="3"/>
        <v>0</v>
      </c>
      <c r="K65" s="3" t="s">
        <v>72</v>
      </c>
      <c r="L65" t="s">
        <v>56</v>
      </c>
      <c r="M65">
        <v>0</v>
      </c>
      <c r="N65">
        <v>779.52</v>
      </c>
    </row>
    <row r="66" spans="1:14">
      <c r="A66" s="5" t="s">
        <v>93</v>
      </c>
      <c r="B66" s="3" t="s">
        <v>72</v>
      </c>
      <c r="C66" s="3">
        <v>3</v>
      </c>
      <c r="D66" t="s">
        <v>56</v>
      </c>
      <c r="E66">
        <v>876.96</v>
      </c>
      <c r="F66">
        <v>7</v>
      </c>
      <c r="G66" s="3">
        <f t="shared" ref="G66:G97" si="4">F66/E66</f>
        <v>7.9821200510855686E-3</v>
      </c>
      <c r="H66" s="10">
        <v>0.11515496124999998</v>
      </c>
      <c r="I66" s="10">
        <f t="shared" ref="I66:I97" si="5">F66/H66</f>
        <v>60.787654513669523</v>
      </c>
      <c r="K66" s="3" t="s">
        <v>72</v>
      </c>
      <c r="L66" t="s">
        <v>56</v>
      </c>
      <c r="M66">
        <v>7</v>
      </c>
      <c r="N66">
        <v>876.96</v>
      </c>
    </row>
    <row r="67" spans="1:14">
      <c r="A67" s="5" t="s">
        <v>30</v>
      </c>
      <c r="B67" s="3" t="s">
        <v>72</v>
      </c>
      <c r="C67" s="3">
        <v>4</v>
      </c>
      <c r="D67" t="s">
        <v>56</v>
      </c>
      <c r="E67">
        <v>1071.8399999999999</v>
      </c>
      <c r="F67">
        <v>16</v>
      </c>
      <c r="G67" s="3">
        <f t="shared" si="4"/>
        <v>1.4927601134497688E-2</v>
      </c>
      <c r="H67" s="10">
        <v>0.27507427999999995</v>
      </c>
      <c r="I67" s="10">
        <f t="shared" si="5"/>
        <v>58.166106987538065</v>
      </c>
      <c r="K67" s="3" t="s">
        <v>72</v>
      </c>
      <c r="L67" t="s">
        <v>56</v>
      </c>
      <c r="M67">
        <v>16</v>
      </c>
      <c r="N67">
        <v>1071.8399999999999</v>
      </c>
    </row>
    <row r="68" spans="1:14">
      <c r="A68" s="5" t="s">
        <v>52</v>
      </c>
      <c r="B68" s="3" t="s">
        <v>72</v>
      </c>
      <c r="C68" s="3">
        <v>5</v>
      </c>
      <c r="D68" t="s">
        <v>56</v>
      </c>
      <c r="E68">
        <v>876.96</v>
      </c>
      <c r="F68">
        <v>14</v>
      </c>
      <c r="G68" s="3">
        <f t="shared" si="4"/>
        <v>1.5964240102171137E-2</v>
      </c>
      <c r="H68" s="10">
        <v>0.43994697375000003</v>
      </c>
      <c r="I68" s="10">
        <f t="shared" si="5"/>
        <v>31.822016823226299</v>
      </c>
      <c r="K68" s="3" t="s">
        <v>72</v>
      </c>
      <c r="L68" t="s">
        <v>56</v>
      </c>
      <c r="M68">
        <v>14</v>
      </c>
      <c r="N68">
        <v>876.96</v>
      </c>
    </row>
    <row r="69" spans="1:14">
      <c r="A69" s="5" t="s">
        <v>22</v>
      </c>
      <c r="B69" s="3" t="s">
        <v>72</v>
      </c>
      <c r="C69" s="3">
        <v>6</v>
      </c>
      <c r="D69" t="s">
        <v>56</v>
      </c>
      <c r="E69">
        <v>584.64</v>
      </c>
      <c r="F69">
        <v>13</v>
      </c>
      <c r="G69" s="3">
        <f t="shared" si="4"/>
        <v>2.2235905856595514E-2</v>
      </c>
      <c r="H69" s="10">
        <v>0.31166635500000006</v>
      </c>
      <c r="I69" s="10">
        <f t="shared" si="5"/>
        <v>41.711271657795713</v>
      </c>
      <c r="K69" s="3" t="s">
        <v>72</v>
      </c>
      <c r="L69" t="s">
        <v>56</v>
      </c>
      <c r="M69">
        <v>13</v>
      </c>
      <c r="N69">
        <v>584.64</v>
      </c>
    </row>
    <row r="70" spans="1:14">
      <c r="A70" s="5" t="s">
        <v>15</v>
      </c>
      <c r="B70" s="3" t="s">
        <v>72</v>
      </c>
      <c r="C70" s="3">
        <v>7</v>
      </c>
      <c r="D70" t="s">
        <v>56</v>
      </c>
      <c r="E70">
        <v>1169.28</v>
      </c>
      <c r="F70">
        <v>5</v>
      </c>
      <c r="G70" s="3">
        <f t="shared" si="4"/>
        <v>4.2761357416529833E-3</v>
      </c>
      <c r="H70" s="10">
        <v>0.26407935999999999</v>
      </c>
      <c r="I70" s="10">
        <f t="shared" si="5"/>
        <v>18.933702353716701</v>
      </c>
      <c r="K70" s="3" t="s">
        <v>72</v>
      </c>
      <c r="L70" t="s">
        <v>56</v>
      </c>
      <c r="M70">
        <v>5</v>
      </c>
      <c r="N70">
        <v>1169.28</v>
      </c>
    </row>
    <row r="71" spans="1:14">
      <c r="A71" s="5" t="s">
        <v>94</v>
      </c>
      <c r="B71" s="3" t="s">
        <v>72</v>
      </c>
      <c r="C71" s="3">
        <v>8</v>
      </c>
      <c r="D71" t="s">
        <v>56</v>
      </c>
      <c r="E71">
        <v>682.07999999999993</v>
      </c>
      <c r="F71">
        <v>24</v>
      </c>
      <c r="G71" s="3">
        <f t="shared" si="4"/>
        <v>3.5186488388458836E-2</v>
      </c>
      <c r="H71" s="10">
        <v>0.37293409999999999</v>
      </c>
      <c r="I71" s="10">
        <f t="shared" si="5"/>
        <v>64.354533414884827</v>
      </c>
      <c r="K71" s="3" t="s">
        <v>72</v>
      </c>
      <c r="L71" t="s">
        <v>56</v>
      </c>
      <c r="M71">
        <v>24</v>
      </c>
      <c r="N71">
        <v>682.07999999999993</v>
      </c>
    </row>
    <row r="72" spans="1:14">
      <c r="A72" s="5" t="s">
        <v>95</v>
      </c>
      <c r="B72" s="3" t="s">
        <v>72</v>
      </c>
      <c r="C72" s="3">
        <v>9</v>
      </c>
      <c r="D72" t="s">
        <v>54</v>
      </c>
      <c r="E72">
        <v>1071.8399999999999</v>
      </c>
      <c r="F72">
        <v>15</v>
      </c>
      <c r="G72" s="3">
        <f t="shared" si="4"/>
        <v>1.3994626063591581E-2</v>
      </c>
      <c r="H72" s="10">
        <v>0.23493149999999996</v>
      </c>
      <c r="I72" s="10">
        <f t="shared" si="5"/>
        <v>63.848398362927078</v>
      </c>
      <c r="K72" s="3" t="s">
        <v>72</v>
      </c>
      <c r="L72" t="s">
        <v>54</v>
      </c>
      <c r="M72">
        <v>15</v>
      </c>
      <c r="N72">
        <v>1071.8399999999999</v>
      </c>
    </row>
    <row r="73" spans="1:14">
      <c r="A73" s="5" t="s">
        <v>27</v>
      </c>
      <c r="B73" s="3" t="s">
        <v>72</v>
      </c>
      <c r="C73" s="3">
        <v>10</v>
      </c>
      <c r="D73" t="s">
        <v>54</v>
      </c>
      <c r="E73">
        <v>779.52</v>
      </c>
      <c r="F73">
        <v>16</v>
      </c>
      <c r="G73" s="3">
        <f t="shared" si="4"/>
        <v>2.0525451559934318E-2</v>
      </c>
      <c r="H73" s="10">
        <v>0.16847136000000001</v>
      </c>
      <c r="I73" s="10">
        <f t="shared" si="5"/>
        <v>94.971631973529497</v>
      </c>
      <c r="K73" s="3" t="s">
        <v>72</v>
      </c>
      <c r="L73" t="s">
        <v>54</v>
      </c>
      <c r="M73">
        <v>16</v>
      </c>
      <c r="N73">
        <v>779.52</v>
      </c>
    </row>
    <row r="74" spans="1:14">
      <c r="A74" s="5" t="s">
        <v>83</v>
      </c>
      <c r="B74" s="3" t="s">
        <v>72</v>
      </c>
      <c r="C74" s="3">
        <v>11</v>
      </c>
      <c r="D74" t="s">
        <v>54</v>
      </c>
      <c r="E74">
        <v>974.4</v>
      </c>
      <c r="F74">
        <v>15</v>
      </c>
      <c r="G74" s="3">
        <f t="shared" si="4"/>
        <v>1.5394088669950739E-2</v>
      </c>
      <c r="H74" s="10">
        <v>0.23844132000000001</v>
      </c>
      <c r="I74" s="10">
        <f t="shared" si="5"/>
        <v>62.908559640585779</v>
      </c>
      <c r="K74" s="3" t="s">
        <v>72</v>
      </c>
      <c r="L74" t="s">
        <v>54</v>
      </c>
      <c r="M74">
        <v>15</v>
      </c>
      <c r="N74">
        <v>974.4</v>
      </c>
    </row>
    <row r="75" spans="1:14">
      <c r="A75" s="5" t="s">
        <v>96</v>
      </c>
      <c r="B75" s="3" t="s">
        <v>72</v>
      </c>
      <c r="C75" s="3">
        <v>12</v>
      </c>
      <c r="D75" t="s">
        <v>54</v>
      </c>
      <c r="E75">
        <v>1364.1599999999999</v>
      </c>
      <c r="F75">
        <v>26</v>
      </c>
      <c r="G75" s="3">
        <f t="shared" si="4"/>
        <v>1.905934787708187E-2</v>
      </c>
      <c r="H75" s="10">
        <v>0.90931227749999999</v>
      </c>
      <c r="I75" s="10">
        <f t="shared" si="5"/>
        <v>28.593037445268632</v>
      </c>
      <c r="K75" s="3" t="s">
        <v>72</v>
      </c>
      <c r="L75" t="s">
        <v>54</v>
      </c>
      <c r="M75">
        <v>26</v>
      </c>
      <c r="N75">
        <v>1364.1599999999999</v>
      </c>
    </row>
    <row r="76" spans="1:14">
      <c r="A76" s="5" t="s">
        <v>97</v>
      </c>
      <c r="B76" s="3" t="s">
        <v>72</v>
      </c>
      <c r="C76" s="3">
        <v>13</v>
      </c>
      <c r="D76" t="s">
        <v>54</v>
      </c>
      <c r="E76">
        <v>779.52</v>
      </c>
      <c r="F76">
        <v>15</v>
      </c>
      <c r="G76" s="3">
        <f t="shared" si="4"/>
        <v>1.9242610837438424E-2</v>
      </c>
      <c r="H76" s="10">
        <v>0.32569541375</v>
      </c>
      <c r="I76" s="10">
        <f t="shared" si="5"/>
        <v>46.055300034141176</v>
      </c>
      <c r="K76" s="3" t="s">
        <v>72</v>
      </c>
      <c r="L76" t="s">
        <v>54</v>
      </c>
      <c r="M76">
        <v>15</v>
      </c>
      <c r="N76">
        <v>779.52</v>
      </c>
    </row>
    <row r="77" spans="1:14">
      <c r="A77" s="5" t="s">
        <v>174</v>
      </c>
      <c r="B77" s="3" t="s">
        <v>73</v>
      </c>
      <c r="C77" s="3">
        <v>1</v>
      </c>
      <c r="D77" t="s">
        <v>56</v>
      </c>
      <c r="E77">
        <v>252.76</v>
      </c>
      <c r="G77" s="3">
        <f t="shared" si="4"/>
        <v>0</v>
      </c>
      <c r="H77" s="10">
        <v>0.24744938624999999</v>
      </c>
      <c r="I77" s="10">
        <f t="shared" si="5"/>
        <v>0</v>
      </c>
      <c r="K77" s="3" t="s">
        <v>73</v>
      </c>
      <c r="L77" t="s">
        <v>56</v>
      </c>
      <c r="N77">
        <v>252.76</v>
      </c>
    </row>
    <row r="78" spans="1:14">
      <c r="A78" s="5" t="s">
        <v>103</v>
      </c>
      <c r="B78" s="3" t="s">
        <v>73</v>
      </c>
      <c r="C78" s="3">
        <v>2</v>
      </c>
      <c r="D78" t="s">
        <v>54</v>
      </c>
      <c r="E78">
        <v>505.52</v>
      </c>
      <c r="F78">
        <v>33</v>
      </c>
      <c r="G78" s="3">
        <f t="shared" si="4"/>
        <v>6.5279316347523347E-2</v>
      </c>
      <c r="H78" s="10">
        <v>0.38998628999999996</v>
      </c>
      <c r="I78" s="10">
        <f t="shared" si="5"/>
        <v>84.618359276168405</v>
      </c>
      <c r="K78" s="3" t="s">
        <v>73</v>
      </c>
      <c r="L78" t="s">
        <v>54</v>
      </c>
      <c r="M78">
        <v>33</v>
      </c>
      <c r="N78">
        <v>505.52</v>
      </c>
    </row>
    <row r="79" spans="1:14">
      <c r="A79" s="5" t="s">
        <v>17</v>
      </c>
      <c r="B79" s="3" t="s">
        <v>73</v>
      </c>
      <c r="C79" s="3">
        <v>3</v>
      </c>
      <c r="D79" t="s">
        <v>54</v>
      </c>
      <c r="E79">
        <v>379.14</v>
      </c>
      <c r="F79">
        <v>20</v>
      </c>
      <c r="G79" s="3">
        <f t="shared" si="4"/>
        <v>5.2750962705069369E-2</v>
      </c>
      <c r="H79" s="10">
        <v>0.19000831999999998</v>
      </c>
      <c r="I79" s="10">
        <f t="shared" si="5"/>
        <v>105.25854867828947</v>
      </c>
      <c r="K79" s="3" t="s">
        <v>73</v>
      </c>
      <c r="L79" t="s">
        <v>54</v>
      </c>
      <c r="M79">
        <v>20</v>
      </c>
      <c r="N79">
        <v>379.14</v>
      </c>
    </row>
    <row r="80" spans="1:14">
      <c r="A80" s="5" t="s">
        <v>79</v>
      </c>
      <c r="B80" s="3" t="s">
        <v>73</v>
      </c>
      <c r="C80" s="3">
        <v>4</v>
      </c>
      <c r="D80" t="s">
        <v>56</v>
      </c>
      <c r="E80">
        <v>505.52</v>
      </c>
      <c r="F80">
        <v>6</v>
      </c>
      <c r="G80" s="3">
        <f t="shared" si="4"/>
        <v>1.1868966608640608E-2</v>
      </c>
      <c r="H80" s="10">
        <v>0.31067567999999995</v>
      </c>
      <c r="I80" s="10">
        <f t="shared" si="5"/>
        <v>19.312744402780421</v>
      </c>
      <c r="K80" s="3" t="s">
        <v>73</v>
      </c>
      <c r="L80" t="s">
        <v>56</v>
      </c>
      <c r="M80">
        <v>6</v>
      </c>
      <c r="N80">
        <v>505.52</v>
      </c>
    </row>
    <row r="81" spans="1:14">
      <c r="A81" s="5" t="s">
        <v>82</v>
      </c>
      <c r="B81" s="3" t="s">
        <v>73</v>
      </c>
      <c r="C81" s="3">
        <v>5</v>
      </c>
      <c r="D81" t="s">
        <v>54</v>
      </c>
      <c r="E81">
        <v>315.95</v>
      </c>
      <c r="F81">
        <v>20</v>
      </c>
      <c r="G81" s="3">
        <f t="shared" si="4"/>
        <v>6.3301155246083249E-2</v>
      </c>
      <c r="H81" s="10">
        <v>0.15869669999999997</v>
      </c>
      <c r="I81" s="10">
        <f t="shared" si="5"/>
        <v>126.02656513966582</v>
      </c>
      <c r="K81" s="3" t="s">
        <v>73</v>
      </c>
      <c r="L81" t="s">
        <v>54</v>
      </c>
      <c r="M81">
        <v>20</v>
      </c>
      <c r="N81">
        <v>315.95</v>
      </c>
    </row>
    <row r="82" spans="1:14">
      <c r="A82" s="5" t="s">
        <v>100</v>
      </c>
      <c r="B82" s="3" t="s">
        <v>73</v>
      </c>
      <c r="C82" s="3">
        <v>6</v>
      </c>
      <c r="D82" t="s">
        <v>56</v>
      </c>
      <c r="E82">
        <v>379.14</v>
      </c>
      <c r="F82">
        <v>23</v>
      </c>
      <c r="G82" s="3">
        <f t="shared" si="4"/>
        <v>6.0663607110829777E-2</v>
      </c>
      <c r="H82" s="10">
        <v>0.18115199999999998</v>
      </c>
      <c r="I82" s="10">
        <f t="shared" si="5"/>
        <v>126.96520049461228</v>
      </c>
      <c r="K82" s="3" t="s">
        <v>73</v>
      </c>
      <c r="L82" t="s">
        <v>56</v>
      </c>
      <c r="M82">
        <v>23</v>
      </c>
      <c r="N82">
        <v>379.14</v>
      </c>
    </row>
    <row r="83" spans="1:14">
      <c r="A83" s="5" t="s">
        <v>173</v>
      </c>
      <c r="B83" s="3" t="s">
        <v>73</v>
      </c>
      <c r="C83" s="3">
        <v>7</v>
      </c>
      <c r="D83" t="s">
        <v>56</v>
      </c>
      <c r="E83">
        <v>631.9</v>
      </c>
      <c r="G83" s="3">
        <f t="shared" si="4"/>
        <v>0</v>
      </c>
      <c r="H83" s="10">
        <v>0.34217600000000009</v>
      </c>
      <c r="I83" s="10">
        <f t="shared" si="5"/>
        <v>0</v>
      </c>
      <c r="K83" s="3" t="s">
        <v>73</v>
      </c>
      <c r="L83" t="s">
        <v>56</v>
      </c>
      <c r="N83">
        <v>631.9</v>
      </c>
    </row>
    <row r="84" spans="1:14">
      <c r="A84" s="5" t="s">
        <v>181</v>
      </c>
      <c r="B84" s="3" t="s">
        <v>73</v>
      </c>
      <c r="C84" s="3">
        <v>8</v>
      </c>
      <c r="D84" t="s">
        <v>54</v>
      </c>
      <c r="E84">
        <v>568.71</v>
      </c>
      <c r="F84">
        <v>9</v>
      </c>
      <c r="G84" s="3">
        <f t="shared" si="4"/>
        <v>1.5825288811520809E-2</v>
      </c>
      <c r="H84" s="10">
        <v>0.44309118749999993</v>
      </c>
      <c r="I84" s="10">
        <f t="shared" si="5"/>
        <v>20.311846080215716</v>
      </c>
      <c r="K84" s="3" t="s">
        <v>73</v>
      </c>
      <c r="L84" t="s">
        <v>54</v>
      </c>
      <c r="M84">
        <v>9</v>
      </c>
      <c r="N84">
        <v>568.71</v>
      </c>
    </row>
    <row r="85" spans="1:14">
      <c r="A85" s="5" t="s">
        <v>182</v>
      </c>
      <c r="B85" s="3" t="s">
        <v>73</v>
      </c>
      <c r="C85" s="3">
        <v>9</v>
      </c>
      <c r="D85" t="s">
        <v>54</v>
      </c>
      <c r="E85">
        <v>821.47</v>
      </c>
      <c r="F85">
        <v>33</v>
      </c>
      <c r="G85" s="3">
        <f t="shared" si="4"/>
        <v>4.0171886983091286E-2</v>
      </c>
      <c r="H85" s="10">
        <v>0.50134209125000007</v>
      </c>
      <c r="I85" s="10">
        <f t="shared" si="5"/>
        <v>65.823318201192421</v>
      </c>
      <c r="K85" s="3" t="s">
        <v>73</v>
      </c>
      <c r="L85" t="s">
        <v>54</v>
      </c>
      <c r="M85">
        <v>33</v>
      </c>
      <c r="N85">
        <v>821.47</v>
      </c>
    </row>
    <row r="86" spans="1:14">
      <c r="A86" s="5" t="s">
        <v>21</v>
      </c>
      <c r="B86" s="3" t="s">
        <v>73</v>
      </c>
      <c r="C86" s="3">
        <v>10</v>
      </c>
      <c r="D86" t="s">
        <v>56</v>
      </c>
      <c r="E86">
        <v>505.52</v>
      </c>
      <c r="F86">
        <v>15</v>
      </c>
      <c r="G86" s="3">
        <f t="shared" si="4"/>
        <v>2.9672416521601519E-2</v>
      </c>
      <c r="H86" s="10">
        <v>0.33286679999999991</v>
      </c>
      <c r="I86" s="10">
        <f t="shared" si="5"/>
        <v>45.063070273154317</v>
      </c>
      <c r="K86" s="3" t="s">
        <v>73</v>
      </c>
      <c r="L86" t="s">
        <v>56</v>
      </c>
      <c r="M86">
        <v>15</v>
      </c>
      <c r="N86">
        <v>505.52</v>
      </c>
    </row>
    <row r="87" spans="1:14">
      <c r="A87" s="5" t="s">
        <v>122</v>
      </c>
      <c r="B87" s="3" t="s">
        <v>73</v>
      </c>
      <c r="C87" s="3">
        <v>11</v>
      </c>
      <c r="D87" t="s">
        <v>56</v>
      </c>
      <c r="E87">
        <v>505.52</v>
      </c>
      <c r="F87">
        <v>42</v>
      </c>
      <c r="G87" s="3">
        <f t="shared" si="4"/>
        <v>8.3082766260484262E-2</v>
      </c>
      <c r="H87" s="10">
        <v>0.40021068499999995</v>
      </c>
      <c r="I87" s="10">
        <f t="shared" si="5"/>
        <v>104.94472430190115</v>
      </c>
      <c r="K87" s="3" t="s">
        <v>73</v>
      </c>
      <c r="L87" t="s">
        <v>56</v>
      </c>
      <c r="M87">
        <v>42</v>
      </c>
      <c r="N87">
        <v>505.52</v>
      </c>
    </row>
    <row r="88" spans="1:14">
      <c r="A88" s="5" t="s">
        <v>129</v>
      </c>
      <c r="B88" s="3" t="s">
        <v>73</v>
      </c>
      <c r="C88" s="3">
        <v>12</v>
      </c>
      <c r="D88" t="s">
        <v>56</v>
      </c>
      <c r="E88">
        <v>758.28</v>
      </c>
      <c r="F88">
        <v>41</v>
      </c>
      <c r="G88" s="3">
        <f t="shared" si="4"/>
        <v>5.4069736772696102E-2</v>
      </c>
      <c r="H88" s="10">
        <v>0.36110103750000005</v>
      </c>
      <c r="I88" s="10">
        <f t="shared" si="5"/>
        <v>113.54162891320962</v>
      </c>
      <c r="K88" s="3" t="s">
        <v>73</v>
      </c>
      <c r="L88" t="s">
        <v>56</v>
      </c>
      <c r="M88">
        <v>41</v>
      </c>
      <c r="N88">
        <v>758.28</v>
      </c>
    </row>
    <row r="89" spans="1:14">
      <c r="A89" s="5" t="s">
        <v>130</v>
      </c>
      <c r="B89" s="3" t="s">
        <v>73</v>
      </c>
      <c r="C89" s="3">
        <v>13</v>
      </c>
      <c r="D89" t="s">
        <v>56</v>
      </c>
      <c r="E89">
        <v>631.9</v>
      </c>
      <c r="F89">
        <v>38</v>
      </c>
      <c r="G89" s="3">
        <f t="shared" si="4"/>
        <v>6.0136097483779079E-2</v>
      </c>
      <c r="H89" s="10">
        <v>0.35727200000000003</v>
      </c>
      <c r="I89" s="10">
        <f t="shared" si="5"/>
        <v>106.36153966725631</v>
      </c>
      <c r="K89" s="3" t="s">
        <v>73</v>
      </c>
      <c r="L89" t="s">
        <v>56</v>
      </c>
      <c r="M89">
        <v>38</v>
      </c>
      <c r="N89">
        <v>631.9</v>
      </c>
    </row>
    <row r="90" spans="1:14">
      <c r="A90" s="3" t="s">
        <v>55</v>
      </c>
      <c r="B90" s="3" t="s">
        <v>74</v>
      </c>
      <c r="C90" s="3">
        <v>1</v>
      </c>
      <c r="D90" t="s">
        <v>56</v>
      </c>
      <c r="E90">
        <v>1433.7</v>
      </c>
      <c r="F90">
        <v>34</v>
      </c>
      <c r="G90" s="3">
        <f t="shared" si="4"/>
        <v>2.3714863639534071E-2</v>
      </c>
      <c r="H90" s="10">
        <v>0.93634197999999991</v>
      </c>
      <c r="I90" s="10">
        <f t="shared" si="5"/>
        <v>36.31151943011249</v>
      </c>
      <c r="K90" s="3" t="s">
        <v>74</v>
      </c>
      <c r="L90" t="s">
        <v>56</v>
      </c>
      <c r="M90">
        <v>34</v>
      </c>
      <c r="N90">
        <v>1433.7</v>
      </c>
    </row>
    <row r="91" spans="1:14">
      <c r="A91" s="3" t="s">
        <v>61</v>
      </c>
      <c r="B91" s="3" t="s">
        <v>74</v>
      </c>
      <c r="C91" s="3">
        <v>2</v>
      </c>
      <c r="D91" t="s">
        <v>54</v>
      </c>
      <c r="E91">
        <v>764.64</v>
      </c>
      <c r="F91">
        <v>32</v>
      </c>
      <c r="G91" s="3">
        <f t="shared" si="4"/>
        <v>4.184975936388366E-2</v>
      </c>
      <c r="H91" s="10">
        <v>0.47580704999999995</v>
      </c>
      <c r="I91" s="10">
        <f t="shared" si="5"/>
        <v>67.254152707489311</v>
      </c>
      <c r="K91" s="3" t="s">
        <v>74</v>
      </c>
      <c r="L91" t="s">
        <v>54</v>
      </c>
      <c r="M91">
        <v>32</v>
      </c>
      <c r="N91">
        <v>764.64</v>
      </c>
    </row>
    <row r="92" spans="1:14">
      <c r="A92" s="3" t="s">
        <v>57</v>
      </c>
      <c r="B92" s="3" t="s">
        <v>74</v>
      </c>
      <c r="C92" s="3">
        <v>3</v>
      </c>
      <c r="D92" t="s">
        <v>56</v>
      </c>
      <c r="E92">
        <v>1146.96</v>
      </c>
      <c r="F92">
        <v>46</v>
      </c>
      <c r="G92" s="3">
        <f t="shared" si="4"/>
        <v>4.0106019390388506E-2</v>
      </c>
      <c r="H92" s="10">
        <v>0.71929059125000017</v>
      </c>
      <c r="I92" s="10">
        <f t="shared" si="5"/>
        <v>63.951900052050057</v>
      </c>
      <c r="K92" s="3" t="s">
        <v>74</v>
      </c>
      <c r="L92" t="s">
        <v>56</v>
      </c>
      <c r="M92">
        <v>46</v>
      </c>
      <c r="N92">
        <v>1146.96</v>
      </c>
    </row>
    <row r="93" spans="1:14">
      <c r="A93" s="3" t="s">
        <v>63</v>
      </c>
      <c r="B93" s="3" t="s">
        <v>74</v>
      </c>
      <c r="C93" s="3">
        <v>4</v>
      </c>
      <c r="D93" t="s">
        <v>54</v>
      </c>
      <c r="E93">
        <v>1624.86</v>
      </c>
      <c r="F93">
        <v>31</v>
      </c>
      <c r="G93" s="3">
        <f t="shared" si="4"/>
        <v>1.9078566768829314E-2</v>
      </c>
      <c r="H93" s="10">
        <v>1.1389161475</v>
      </c>
      <c r="I93" s="10">
        <f t="shared" si="5"/>
        <v>27.218860728287286</v>
      </c>
      <c r="K93" s="3" t="s">
        <v>74</v>
      </c>
      <c r="L93" t="s">
        <v>54</v>
      </c>
      <c r="M93">
        <v>31</v>
      </c>
      <c r="N93">
        <v>1624.86</v>
      </c>
    </row>
    <row r="94" spans="1:14">
      <c r="A94" s="3" t="s">
        <v>64</v>
      </c>
      <c r="B94" s="3" t="s">
        <v>74</v>
      </c>
      <c r="C94" s="3">
        <v>5</v>
      </c>
      <c r="D94" t="s">
        <v>56</v>
      </c>
      <c r="E94">
        <v>716.85</v>
      </c>
      <c r="F94">
        <v>19</v>
      </c>
      <c r="G94" s="3">
        <f t="shared" si="4"/>
        <v>2.6504847597126315E-2</v>
      </c>
      <c r="H94" s="10">
        <v>0.66331824000000006</v>
      </c>
      <c r="I94" s="10">
        <f t="shared" si="5"/>
        <v>28.64386783634956</v>
      </c>
      <c r="K94" s="3" t="s">
        <v>74</v>
      </c>
      <c r="L94" t="s">
        <v>56</v>
      </c>
      <c r="M94">
        <v>19</v>
      </c>
      <c r="N94">
        <v>716.85</v>
      </c>
    </row>
    <row r="95" spans="1:14">
      <c r="A95" s="5" t="s">
        <v>31</v>
      </c>
      <c r="B95" s="3" t="s">
        <v>74</v>
      </c>
      <c r="C95" s="3">
        <v>6</v>
      </c>
      <c r="D95" t="s">
        <v>54</v>
      </c>
      <c r="E95">
        <v>1146.96</v>
      </c>
      <c r="F95">
        <v>32</v>
      </c>
      <c r="G95" s="3">
        <f t="shared" si="4"/>
        <v>2.7899839575922437E-2</v>
      </c>
      <c r="H95" s="10">
        <v>0.52311885750000009</v>
      </c>
      <c r="I95" s="10">
        <f t="shared" si="5"/>
        <v>61.171566540210215</v>
      </c>
      <c r="K95" s="3" t="s">
        <v>74</v>
      </c>
      <c r="L95" t="s">
        <v>54</v>
      </c>
      <c r="M95">
        <v>32</v>
      </c>
      <c r="N95">
        <v>1146.96</v>
      </c>
    </row>
    <row r="96" spans="1:14">
      <c r="A96" s="5" t="s">
        <v>109</v>
      </c>
      <c r="B96" s="3" t="s">
        <v>74</v>
      </c>
      <c r="C96" s="3">
        <v>7</v>
      </c>
      <c r="D96" t="s">
        <v>56</v>
      </c>
      <c r="E96">
        <v>860.22</v>
      </c>
      <c r="F96">
        <v>22</v>
      </c>
      <c r="G96" s="3">
        <f t="shared" si="4"/>
        <v>2.5574852944595567E-2</v>
      </c>
      <c r="H96" s="10">
        <v>0.50785302750000005</v>
      </c>
      <c r="I96" s="10">
        <f t="shared" si="5"/>
        <v>43.319619670870225</v>
      </c>
      <c r="K96" s="3" t="s">
        <v>74</v>
      </c>
      <c r="L96" t="s">
        <v>56</v>
      </c>
      <c r="M96">
        <v>22</v>
      </c>
      <c r="N96">
        <v>860.22</v>
      </c>
    </row>
    <row r="97" spans="1:14">
      <c r="A97" s="5" t="s">
        <v>25</v>
      </c>
      <c r="B97" s="3" t="s">
        <v>74</v>
      </c>
      <c r="C97" s="3">
        <v>8</v>
      </c>
      <c r="D97" t="s">
        <v>54</v>
      </c>
      <c r="E97">
        <v>573.48</v>
      </c>
      <c r="F97">
        <v>5</v>
      </c>
      <c r="G97" s="3">
        <f t="shared" si="4"/>
        <v>8.7186998674757613E-3</v>
      </c>
      <c r="H97" s="10">
        <v>0.498315815</v>
      </c>
      <c r="I97" s="10">
        <f t="shared" si="5"/>
        <v>10.033797542628664</v>
      </c>
      <c r="K97" s="3" t="s">
        <v>74</v>
      </c>
      <c r="L97" t="s">
        <v>54</v>
      </c>
      <c r="M97">
        <v>5</v>
      </c>
      <c r="N97">
        <v>573.48</v>
      </c>
    </row>
    <row r="98" spans="1:14">
      <c r="A98" s="5" t="s">
        <v>10</v>
      </c>
      <c r="B98" s="3" t="s">
        <v>74</v>
      </c>
      <c r="C98" s="3">
        <v>9</v>
      </c>
      <c r="D98" t="s">
        <v>56</v>
      </c>
      <c r="E98">
        <v>955.8</v>
      </c>
      <c r="F98">
        <v>12</v>
      </c>
      <c r="G98" s="3">
        <f t="shared" ref="G98:G116" si="6">F98/E98</f>
        <v>1.2554927809165098E-2</v>
      </c>
      <c r="H98" s="10">
        <v>0.47609010000000007</v>
      </c>
      <c r="I98" s="10">
        <f t="shared" ref="I98:I116" si="7">F98/H98</f>
        <v>25.205313027933155</v>
      </c>
      <c r="K98" s="3" t="s">
        <v>74</v>
      </c>
      <c r="L98" t="s">
        <v>56</v>
      </c>
      <c r="M98">
        <v>12</v>
      </c>
      <c r="N98">
        <v>955.8</v>
      </c>
    </row>
    <row r="99" spans="1:14">
      <c r="A99" s="3" t="s">
        <v>53</v>
      </c>
      <c r="B99" s="3" t="s">
        <v>74</v>
      </c>
      <c r="C99" s="3">
        <v>10</v>
      </c>
      <c r="D99" t="s">
        <v>56</v>
      </c>
      <c r="E99">
        <v>1529.28</v>
      </c>
      <c r="F99">
        <v>70</v>
      </c>
      <c r="G99" s="3">
        <f t="shared" si="6"/>
        <v>4.5773174304247752E-2</v>
      </c>
      <c r="H99" s="10">
        <v>0.77126957875000002</v>
      </c>
      <c r="I99" s="10">
        <f t="shared" si="7"/>
        <v>90.759446409709696</v>
      </c>
      <c r="K99" s="3" t="s">
        <v>74</v>
      </c>
      <c r="L99" t="s">
        <v>56</v>
      </c>
      <c r="M99">
        <v>70</v>
      </c>
      <c r="N99">
        <v>1529.28</v>
      </c>
    </row>
    <row r="100" spans="1:14">
      <c r="A100" s="3" t="s">
        <v>62</v>
      </c>
      <c r="B100" s="3" t="s">
        <v>74</v>
      </c>
      <c r="C100" s="3">
        <v>11</v>
      </c>
      <c r="D100" t="s">
        <v>56</v>
      </c>
      <c r="E100">
        <v>1146.96</v>
      </c>
      <c r="F100">
        <v>48</v>
      </c>
      <c r="G100" s="3">
        <f t="shared" si="6"/>
        <v>4.184975936388366E-2</v>
      </c>
      <c r="H100" s="10">
        <v>0.58897043999999998</v>
      </c>
      <c r="I100" s="10">
        <f t="shared" si="7"/>
        <v>81.498147852717366</v>
      </c>
      <c r="K100" s="3" t="s">
        <v>74</v>
      </c>
      <c r="L100" t="s">
        <v>56</v>
      </c>
      <c r="M100">
        <v>48</v>
      </c>
      <c r="N100">
        <v>1146.96</v>
      </c>
    </row>
    <row r="101" spans="1:14">
      <c r="A101" s="5" t="s">
        <v>187</v>
      </c>
      <c r="B101" s="3" t="s">
        <v>74</v>
      </c>
      <c r="C101" s="3">
        <v>12</v>
      </c>
      <c r="D101" t="s">
        <v>54</v>
      </c>
      <c r="F101">
        <v>16</v>
      </c>
      <c r="G101" s="3" t="e">
        <f t="shared" si="6"/>
        <v>#DIV/0!</v>
      </c>
      <c r="H101" s="10">
        <v>0</v>
      </c>
      <c r="I101" s="10" t="e">
        <f t="shared" si="7"/>
        <v>#DIV/0!</v>
      </c>
      <c r="K101" s="3" t="s">
        <v>74</v>
      </c>
      <c r="L101" t="s">
        <v>54</v>
      </c>
      <c r="M101">
        <v>16</v>
      </c>
    </row>
    <row r="102" spans="1:14">
      <c r="A102" s="3" t="s">
        <v>185</v>
      </c>
      <c r="B102" s="3" t="s">
        <v>74</v>
      </c>
      <c r="C102" s="3">
        <v>14</v>
      </c>
      <c r="D102" t="s">
        <v>54</v>
      </c>
      <c r="E102">
        <v>0</v>
      </c>
      <c r="G102" s="3" t="e">
        <f t="shared" si="6"/>
        <v>#DIV/0!</v>
      </c>
      <c r="H102" s="10">
        <v>0</v>
      </c>
      <c r="I102" s="10" t="e">
        <f t="shared" si="7"/>
        <v>#DIV/0!</v>
      </c>
      <c r="K102" s="3" t="s">
        <v>74</v>
      </c>
      <c r="L102" t="s">
        <v>54</v>
      </c>
      <c r="N102">
        <v>0</v>
      </c>
    </row>
    <row r="103" spans="1:14">
      <c r="A103" s="5" t="s">
        <v>81</v>
      </c>
      <c r="B103" s="3" t="s">
        <v>74</v>
      </c>
      <c r="C103" s="3">
        <v>15</v>
      </c>
      <c r="D103" t="s">
        <v>56</v>
      </c>
      <c r="E103">
        <v>0</v>
      </c>
      <c r="F103">
        <v>37</v>
      </c>
      <c r="G103" s="3" t="e">
        <f t="shared" si="6"/>
        <v>#DIV/0!</v>
      </c>
      <c r="H103" s="10">
        <v>0</v>
      </c>
      <c r="I103" s="10" t="e">
        <f t="shared" si="7"/>
        <v>#DIV/0!</v>
      </c>
      <c r="K103" s="3" t="s">
        <v>74</v>
      </c>
      <c r="L103" t="s">
        <v>56</v>
      </c>
      <c r="M103">
        <v>37</v>
      </c>
      <c r="N103">
        <v>0</v>
      </c>
    </row>
    <row r="104" spans="1:14">
      <c r="A104" s="3" t="s">
        <v>188</v>
      </c>
      <c r="B104" s="3" t="s">
        <v>34</v>
      </c>
      <c r="C104" s="3">
        <v>1</v>
      </c>
      <c r="D104" t="s">
        <v>56</v>
      </c>
      <c r="E104">
        <v>376.5</v>
      </c>
      <c r="G104" s="3">
        <f t="shared" si="6"/>
        <v>0</v>
      </c>
      <c r="H104" s="10">
        <v>0.41262400000000005</v>
      </c>
      <c r="I104" s="10">
        <f t="shared" si="7"/>
        <v>0</v>
      </c>
      <c r="K104" s="3" t="s">
        <v>34</v>
      </c>
      <c r="L104" t="s">
        <v>56</v>
      </c>
      <c r="N104">
        <v>376.5</v>
      </c>
    </row>
    <row r="105" spans="1:14">
      <c r="A105" s="5" t="s">
        <v>190</v>
      </c>
      <c r="B105" s="3" t="s">
        <v>34</v>
      </c>
      <c r="C105" s="3">
        <v>2</v>
      </c>
      <c r="D105" t="s">
        <v>54</v>
      </c>
      <c r="E105">
        <v>627.5</v>
      </c>
      <c r="F105">
        <v>7</v>
      </c>
      <c r="G105" s="3">
        <f t="shared" si="6"/>
        <v>1.1155378486055778E-2</v>
      </c>
      <c r="H105" s="10">
        <v>1.2692858324999998</v>
      </c>
      <c r="I105" s="10">
        <f t="shared" si="7"/>
        <v>5.5149122607101981</v>
      </c>
      <c r="K105" s="3" t="s">
        <v>34</v>
      </c>
      <c r="L105" t="s">
        <v>54</v>
      </c>
      <c r="M105">
        <v>7</v>
      </c>
      <c r="N105">
        <v>627.5</v>
      </c>
    </row>
    <row r="106" spans="1:14">
      <c r="A106" s="5" t="s">
        <v>101</v>
      </c>
      <c r="B106" s="3" t="s">
        <v>34</v>
      </c>
      <c r="C106" s="3">
        <v>3</v>
      </c>
      <c r="D106" t="s">
        <v>56</v>
      </c>
      <c r="E106">
        <v>502</v>
      </c>
      <c r="F106">
        <v>24</v>
      </c>
      <c r="G106" s="3">
        <f t="shared" si="6"/>
        <v>4.7808764940239043E-2</v>
      </c>
      <c r="H106" s="10">
        <v>0.44462751999999994</v>
      </c>
      <c r="I106" s="10">
        <f t="shared" si="7"/>
        <v>53.977765478843963</v>
      </c>
      <c r="K106" s="3" t="s">
        <v>34</v>
      </c>
      <c r="L106" t="s">
        <v>56</v>
      </c>
      <c r="M106">
        <v>24</v>
      </c>
      <c r="N106">
        <v>502</v>
      </c>
    </row>
    <row r="107" spans="1:14">
      <c r="A107" s="5" t="s">
        <v>24</v>
      </c>
      <c r="B107" s="3" t="s">
        <v>34</v>
      </c>
      <c r="C107" s="3">
        <v>4</v>
      </c>
      <c r="D107" t="s">
        <v>54</v>
      </c>
      <c r="E107">
        <v>690.25</v>
      </c>
      <c r="F107">
        <v>43</v>
      </c>
      <c r="G107" s="3">
        <f t="shared" si="6"/>
        <v>6.2296269467584209E-2</v>
      </c>
      <c r="H107" s="10">
        <v>3.1589598687500007</v>
      </c>
      <c r="I107" s="10">
        <f t="shared" si="7"/>
        <v>13.612075425641633</v>
      </c>
      <c r="K107" s="3" t="s">
        <v>34</v>
      </c>
      <c r="L107" t="s">
        <v>54</v>
      </c>
      <c r="M107">
        <v>43</v>
      </c>
      <c r="N107">
        <v>690.25</v>
      </c>
    </row>
    <row r="108" spans="1:14">
      <c r="A108" s="5" t="s">
        <v>105</v>
      </c>
      <c r="B108" s="3" t="s">
        <v>34</v>
      </c>
      <c r="C108" s="3">
        <v>5</v>
      </c>
      <c r="D108" t="s">
        <v>56</v>
      </c>
      <c r="E108">
        <v>313.75</v>
      </c>
      <c r="F108">
        <v>25</v>
      </c>
      <c r="G108" s="3">
        <f t="shared" si="6"/>
        <v>7.9681274900398405E-2</v>
      </c>
      <c r="H108" s="10">
        <v>0.33582939000000001</v>
      </c>
      <c r="I108" s="10">
        <f t="shared" si="7"/>
        <v>74.442561444666893</v>
      </c>
      <c r="K108" s="3" t="s">
        <v>34</v>
      </c>
      <c r="L108" t="s">
        <v>56</v>
      </c>
      <c r="M108">
        <v>25</v>
      </c>
      <c r="N108">
        <v>313.75</v>
      </c>
    </row>
    <row r="109" spans="1:14">
      <c r="A109" s="5" t="s">
        <v>110</v>
      </c>
      <c r="B109" s="3" t="s">
        <v>34</v>
      </c>
      <c r="C109" s="3">
        <v>6</v>
      </c>
      <c r="D109" t="s">
        <v>54</v>
      </c>
      <c r="E109">
        <v>439.25</v>
      </c>
      <c r="F109">
        <v>9</v>
      </c>
      <c r="G109" s="3">
        <f t="shared" si="6"/>
        <v>2.0489470688673878E-2</v>
      </c>
      <c r="H109" s="10">
        <v>1.0768322749999999</v>
      </c>
      <c r="I109" s="10">
        <f t="shared" si="7"/>
        <v>8.3578475580145479</v>
      </c>
      <c r="K109" s="3" t="s">
        <v>34</v>
      </c>
      <c r="L109" t="s">
        <v>54</v>
      </c>
      <c r="M109">
        <v>9</v>
      </c>
      <c r="N109">
        <v>439.25</v>
      </c>
    </row>
    <row r="110" spans="1:14">
      <c r="A110" s="5" t="s">
        <v>128</v>
      </c>
      <c r="B110" s="3" t="s">
        <v>34</v>
      </c>
      <c r="C110" s="3">
        <v>7</v>
      </c>
      <c r="D110" t="s">
        <v>56</v>
      </c>
      <c r="E110">
        <v>439.25</v>
      </c>
      <c r="F110">
        <v>8</v>
      </c>
      <c r="G110" s="3">
        <f t="shared" si="6"/>
        <v>1.8212862834376779E-2</v>
      </c>
      <c r="H110" s="10">
        <v>0.19027250000000004</v>
      </c>
      <c r="I110" s="10">
        <f t="shared" si="7"/>
        <v>42.044961831058082</v>
      </c>
      <c r="K110" s="3" t="s">
        <v>34</v>
      </c>
      <c r="L110" t="s">
        <v>56</v>
      </c>
      <c r="M110">
        <v>8</v>
      </c>
      <c r="N110">
        <v>439.25</v>
      </c>
    </row>
    <row r="111" spans="1:14">
      <c r="A111" s="5" t="s">
        <v>35</v>
      </c>
      <c r="B111" s="3" t="s">
        <v>34</v>
      </c>
      <c r="C111" s="3">
        <v>8</v>
      </c>
      <c r="D111" t="s">
        <v>56</v>
      </c>
      <c r="E111">
        <v>376.5</v>
      </c>
      <c r="F111">
        <v>3</v>
      </c>
      <c r="G111" s="3">
        <f t="shared" si="6"/>
        <v>7.9681274900398405E-3</v>
      </c>
      <c r="H111" s="10">
        <v>0.34013489499999999</v>
      </c>
      <c r="I111" s="10">
        <f t="shared" si="7"/>
        <v>8.820030064836482</v>
      </c>
      <c r="K111" s="3" t="s">
        <v>34</v>
      </c>
      <c r="L111" t="s">
        <v>56</v>
      </c>
      <c r="M111">
        <v>3</v>
      </c>
      <c r="N111">
        <v>376.5</v>
      </c>
    </row>
    <row r="112" spans="1:14">
      <c r="A112" s="5" t="s">
        <v>138</v>
      </c>
      <c r="B112" s="3" t="s">
        <v>34</v>
      </c>
      <c r="C112" s="3">
        <v>9</v>
      </c>
      <c r="D112" t="s">
        <v>54</v>
      </c>
      <c r="E112">
        <v>439.25</v>
      </c>
      <c r="F112">
        <v>5</v>
      </c>
      <c r="G112" s="3">
        <f t="shared" si="6"/>
        <v>1.1383039271485486E-2</v>
      </c>
      <c r="H112" s="10">
        <v>1.8297059624999996</v>
      </c>
      <c r="I112" s="10">
        <f t="shared" si="7"/>
        <v>2.7326795137992019</v>
      </c>
      <c r="K112" s="3" t="s">
        <v>34</v>
      </c>
      <c r="L112" t="s">
        <v>54</v>
      </c>
      <c r="M112">
        <v>5</v>
      </c>
      <c r="N112">
        <v>439.25</v>
      </c>
    </row>
    <row r="113" spans="1:14">
      <c r="A113" s="5" t="s">
        <v>14</v>
      </c>
      <c r="B113" s="3" t="s">
        <v>34</v>
      </c>
      <c r="C113" s="3">
        <v>10</v>
      </c>
      <c r="D113" t="s">
        <v>56</v>
      </c>
      <c r="E113">
        <v>502</v>
      </c>
      <c r="F113">
        <v>12</v>
      </c>
      <c r="G113" s="3">
        <f t="shared" si="6"/>
        <v>2.3904382470119521E-2</v>
      </c>
      <c r="H113" s="10">
        <v>1.2143552625000003</v>
      </c>
      <c r="I113" s="10">
        <f t="shared" si="7"/>
        <v>9.8817869618282295</v>
      </c>
      <c r="K113" s="3" t="s">
        <v>34</v>
      </c>
      <c r="L113" t="s">
        <v>56</v>
      </c>
      <c r="M113">
        <v>12</v>
      </c>
      <c r="N113">
        <v>502</v>
      </c>
    </row>
    <row r="114" spans="1:14">
      <c r="A114" s="5" t="s">
        <v>107</v>
      </c>
      <c r="B114" s="3" t="s">
        <v>34</v>
      </c>
      <c r="C114" s="3">
        <v>11</v>
      </c>
      <c r="D114" t="s">
        <v>54</v>
      </c>
      <c r="E114">
        <v>753</v>
      </c>
      <c r="F114">
        <v>13</v>
      </c>
      <c r="G114" s="3">
        <f t="shared" si="6"/>
        <v>1.7264276228419653E-2</v>
      </c>
      <c r="H114" s="10">
        <v>3.9756322399999995</v>
      </c>
      <c r="I114" s="10">
        <f t="shared" si="7"/>
        <v>3.2699201574036945</v>
      </c>
      <c r="K114" s="3" t="s">
        <v>34</v>
      </c>
      <c r="L114" t="s">
        <v>54</v>
      </c>
      <c r="M114">
        <v>13</v>
      </c>
      <c r="N114">
        <v>753</v>
      </c>
    </row>
    <row r="115" spans="1:14">
      <c r="A115" s="5" t="s">
        <v>50</v>
      </c>
      <c r="B115" s="3" t="s">
        <v>34</v>
      </c>
      <c r="C115" s="3">
        <v>12</v>
      </c>
      <c r="D115" t="s">
        <v>56</v>
      </c>
      <c r="E115">
        <v>502</v>
      </c>
      <c r="F115">
        <v>25</v>
      </c>
      <c r="G115" s="3">
        <f t="shared" si="6"/>
        <v>4.9800796812749001E-2</v>
      </c>
      <c r="H115" s="10">
        <v>0.42036856249999993</v>
      </c>
      <c r="I115" s="10">
        <f t="shared" si="7"/>
        <v>59.471621406037002</v>
      </c>
      <c r="K115" s="3" t="s">
        <v>34</v>
      </c>
      <c r="L115" t="s">
        <v>56</v>
      </c>
      <c r="M115">
        <v>25</v>
      </c>
      <c r="N115">
        <v>502</v>
      </c>
    </row>
    <row r="116" spans="1:14">
      <c r="A116" s="3" t="s">
        <v>189</v>
      </c>
      <c r="B116" s="3" t="s">
        <v>34</v>
      </c>
      <c r="C116" s="3">
        <v>14</v>
      </c>
      <c r="D116" t="s">
        <v>56</v>
      </c>
      <c r="E116">
        <v>0</v>
      </c>
      <c r="G116" s="3" t="e">
        <f t="shared" si="6"/>
        <v>#DIV/0!</v>
      </c>
      <c r="H116" s="10">
        <v>0</v>
      </c>
      <c r="I116" s="10" t="e">
        <f t="shared" si="7"/>
        <v>#DIV/0!</v>
      </c>
      <c r="K116" s="3" t="s">
        <v>34</v>
      </c>
      <c r="L116" t="s">
        <v>56</v>
      </c>
      <c r="N116">
        <v>0</v>
      </c>
    </row>
    <row r="118" spans="1:14">
      <c r="E118">
        <v>0</v>
      </c>
      <c r="N118">
        <v>0</v>
      </c>
    </row>
    <row r="119" spans="1:14">
      <c r="E119">
        <v>0</v>
      </c>
      <c r="N119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3" sqref="C23"/>
    </sheetView>
  </sheetViews>
  <sheetFormatPr baseColWidth="10" defaultRowHeight="15" x14ac:dyDescent="0"/>
  <cols>
    <col min="2" max="2" width="16.33203125" customWidth="1"/>
  </cols>
  <sheetData>
    <row r="1" spans="1:4">
      <c r="A1" t="s">
        <v>192</v>
      </c>
      <c r="B1" t="s">
        <v>199</v>
      </c>
      <c r="C1" t="s">
        <v>200</v>
      </c>
    </row>
    <row r="2" spans="1:4">
      <c r="A2" t="s">
        <v>71</v>
      </c>
      <c r="B2">
        <v>5.109296E-2</v>
      </c>
      <c r="D2" t="s">
        <v>201</v>
      </c>
    </row>
    <row r="3" spans="1:4">
      <c r="A3" t="s">
        <v>73</v>
      </c>
      <c r="B3">
        <v>4.1294020000000001E-2</v>
      </c>
      <c r="D3" t="s">
        <v>202</v>
      </c>
    </row>
    <row r="4" spans="1:4">
      <c r="A4" t="s">
        <v>69</v>
      </c>
      <c r="B4">
        <v>4.070203E-2</v>
      </c>
      <c r="D4" t="s">
        <v>202</v>
      </c>
    </row>
    <row r="5" spans="1:4">
      <c r="A5" t="s">
        <v>70</v>
      </c>
      <c r="B5">
        <v>3.096871E-2</v>
      </c>
      <c r="D5" t="s">
        <v>202</v>
      </c>
    </row>
    <row r="6" spans="1:4">
      <c r="A6" t="s">
        <v>34</v>
      </c>
      <c r="B6">
        <v>2.9163720000000001E-2</v>
      </c>
      <c r="D6" t="s">
        <v>202</v>
      </c>
    </row>
    <row r="7" spans="1:4">
      <c r="A7" t="s">
        <v>74</v>
      </c>
      <c r="B7">
        <v>2.8511390000000001E-2</v>
      </c>
      <c r="D7" t="s">
        <v>202</v>
      </c>
    </row>
    <row r="8" spans="1:4">
      <c r="A8" t="s">
        <v>68</v>
      </c>
      <c r="B8">
        <v>2.3768549999999999E-2</v>
      </c>
      <c r="D8" t="s">
        <v>203</v>
      </c>
    </row>
    <row r="9" spans="1:4">
      <c r="A9" t="s">
        <v>33</v>
      </c>
      <c r="B9">
        <v>1.8083709999999999E-2</v>
      </c>
      <c r="D9" t="s">
        <v>203</v>
      </c>
    </row>
    <row r="10" spans="1:4">
      <c r="A10" t="s">
        <v>72</v>
      </c>
      <c r="B10">
        <v>1.557479E-2</v>
      </c>
      <c r="D10" t="s">
        <v>203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0"/>
  <sheetViews>
    <sheetView tabSelected="1" workbookViewId="0">
      <selection activeCell="J1" sqref="J1:J1048576"/>
    </sheetView>
  </sheetViews>
  <sheetFormatPr baseColWidth="10" defaultRowHeight="15" x14ac:dyDescent="0"/>
  <cols>
    <col min="1" max="1" width="9" style="3" customWidth="1"/>
    <col min="2" max="2" width="8" customWidth="1"/>
    <col min="3" max="3" width="4.33203125" style="3" customWidth="1"/>
    <col min="4" max="4" width="5" customWidth="1"/>
    <col min="6" max="6" width="9" customWidth="1"/>
    <col min="8" max="8" width="8.33203125" style="9" customWidth="1"/>
    <col min="9" max="9" width="8.33203125" customWidth="1"/>
    <col min="10" max="10" width="10.83203125" style="9"/>
  </cols>
  <sheetData>
    <row r="1" spans="1:10">
      <c r="A1" s="3" t="s">
        <v>3</v>
      </c>
      <c r="B1" s="3" t="s">
        <v>41</v>
      </c>
      <c r="C1" s="3" t="s">
        <v>193</v>
      </c>
      <c r="D1" t="s">
        <v>183</v>
      </c>
      <c r="E1" t="s">
        <v>40</v>
      </c>
      <c r="F1" s="4" t="s">
        <v>39</v>
      </c>
      <c r="G1" s="4" t="s">
        <v>75</v>
      </c>
      <c r="H1" s="9" t="s">
        <v>37</v>
      </c>
      <c r="I1" t="s">
        <v>144</v>
      </c>
      <c r="J1" s="9" t="s">
        <v>204</v>
      </c>
    </row>
    <row r="2" spans="1:10">
      <c r="A2" s="3" t="s">
        <v>154</v>
      </c>
      <c r="B2" s="1" t="s">
        <v>68</v>
      </c>
      <c r="C2" s="3">
        <v>1</v>
      </c>
      <c r="D2" s="3" t="s">
        <v>54</v>
      </c>
      <c r="E2">
        <v>7</v>
      </c>
      <c r="F2">
        <v>15</v>
      </c>
      <c r="G2">
        <v>7.827</v>
      </c>
      <c r="H2" s="9">
        <v>791</v>
      </c>
      <c r="I2" s="7">
        <v>0.10277777777777779</v>
      </c>
      <c r="J2" s="9">
        <v>2.4666666666666668</v>
      </c>
    </row>
    <row r="3" spans="1:10">
      <c r="A3" s="3" t="s">
        <v>125</v>
      </c>
      <c r="B3" s="1" t="s">
        <v>68</v>
      </c>
      <c r="C3" s="3">
        <v>2</v>
      </c>
      <c r="D3" t="s">
        <v>56</v>
      </c>
      <c r="E3">
        <v>20</v>
      </c>
      <c r="F3">
        <v>25</v>
      </c>
      <c r="G3">
        <v>4.9980000000000002</v>
      </c>
      <c r="H3" s="9">
        <v>678</v>
      </c>
      <c r="I3" s="7">
        <v>0.15763888888888888</v>
      </c>
      <c r="J3" s="9">
        <v>3.7833333333333332</v>
      </c>
    </row>
    <row r="4" spans="1:10">
      <c r="A4" s="3" t="s">
        <v>155</v>
      </c>
      <c r="B4" s="1" t="s">
        <v>68</v>
      </c>
      <c r="C4" s="3">
        <v>3</v>
      </c>
      <c r="D4" t="s">
        <v>56</v>
      </c>
      <c r="E4">
        <v>30</v>
      </c>
      <c r="F4">
        <v>50</v>
      </c>
      <c r="G4">
        <v>4.5439999999999996</v>
      </c>
      <c r="H4" s="9">
        <v>678</v>
      </c>
      <c r="I4" s="7">
        <v>0.12708333333333333</v>
      </c>
      <c r="J4" s="9">
        <v>3.05</v>
      </c>
    </row>
    <row r="5" spans="1:10">
      <c r="A5" s="3" t="s">
        <v>133</v>
      </c>
      <c r="B5" s="1" t="s">
        <v>68</v>
      </c>
      <c r="C5" s="3">
        <v>4</v>
      </c>
      <c r="D5" t="s">
        <v>56</v>
      </c>
      <c r="E5">
        <v>18</v>
      </c>
      <c r="F5">
        <v>25</v>
      </c>
      <c r="G5">
        <v>5.9320000000000004</v>
      </c>
      <c r="H5" s="9">
        <v>791</v>
      </c>
      <c r="I5" s="7">
        <v>0.15902777777777777</v>
      </c>
      <c r="J5" s="9">
        <v>3.8166666666666669</v>
      </c>
    </row>
    <row r="6" spans="1:10">
      <c r="A6" s="3" t="s">
        <v>84</v>
      </c>
      <c r="B6" s="1" t="s">
        <v>68</v>
      </c>
      <c r="C6" s="3">
        <v>5</v>
      </c>
      <c r="D6" t="s">
        <v>54</v>
      </c>
      <c r="E6">
        <v>19</v>
      </c>
      <c r="F6">
        <v>35</v>
      </c>
      <c r="G6">
        <v>8.6750000000000007</v>
      </c>
      <c r="H6" s="9">
        <v>565</v>
      </c>
      <c r="I6" s="7">
        <v>0.15</v>
      </c>
      <c r="J6" s="9">
        <v>3.6</v>
      </c>
    </row>
    <row r="7" spans="1:10">
      <c r="A7" s="3" t="s">
        <v>28</v>
      </c>
      <c r="B7" s="1" t="s">
        <v>68</v>
      </c>
      <c r="C7" s="3">
        <v>6</v>
      </c>
      <c r="D7" t="s">
        <v>56</v>
      </c>
      <c r="E7">
        <v>32</v>
      </c>
      <c r="F7" s="2">
        <v>40</v>
      </c>
      <c r="G7">
        <v>9.91</v>
      </c>
      <c r="H7" s="9">
        <v>904</v>
      </c>
      <c r="I7" s="7">
        <v>0.14791666666666667</v>
      </c>
      <c r="J7" s="9">
        <v>3.55</v>
      </c>
    </row>
    <row r="8" spans="1:10">
      <c r="A8" s="3" t="s">
        <v>32</v>
      </c>
      <c r="B8" s="1" t="s">
        <v>68</v>
      </c>
      <c r="C8" s="3">
        <v>7</v>
      </c>
      <c r="D8" t="s">
        <v>56</v>
      </c>
      <c r="E8">
        <v>10</v>
      </c>
      <c r="F8" s="2">
        <v>20</v>
      </c>
      <c r="G8">
        <v>7.9829999999999997</v>
      </c>
      <c r="H8" s="9">
        <v>1017</v>
      </c>
      <c r="I8" s="7">
        <v>0.14097222222222222</v>
      </c>
      <c r="J8" s="9">
        <v>3.3833333333333333</v>
      </c>
    </row>
    <row r="9" spans="1:10">
      <c r="A9" s="3" t="s">
        <v>156</v>
      </c>
      <c r="B9" s="1" t="s">
        <v>68</v>
      </c>
      <c r="C9" s="3">
        <v>8</v>
      </c>
      <c r="D9" s="3" t="s">
        <v>54</v>
      </c>
      <c r="E9">
        <v>14</v>
      </c>
      <c r="F9">
        <v>25</v>
      </c>
      <c r="G9">
        <v>6.8680000000000003</v>
      </c>
      <c r="H9" s="9">
        <v>791</v>
      </c>
      <c r="I9" s="7">
        <v>0.15625</v>
      </c>
      <c r="J9" s="9">
        <v>3.75</v>
      </c>
    </row>
    <row r="10" spans="1:10">
      <c r="A10" s="3" t="s">
        <v>51</v>
      </c>
      <c r="B10" s="1" t="s">
        <v>68</v>
      </c>
      <c r="C10" s="3">
        <v>9</v>
      </c>
      <c r="D10" t="s">
        <v>56</v>
      </c>
      <c r="E10">
        <v>5</v>
      </c>
      <c r="F10">
        <v>20</v>
      </c>
      <c r="G10">
        <v>3.2090000000000001</v>
      </c>
      <c r="H10" s="9">
        <v>791</v>
      </c>
      <c r="I10" s="7">
        <v>0.1125</v>
      </c>
      <c r="J10" s="9">
        <v>2.7</v>
      </c>
    </row>
    <row r="11" spans="1:10">
      <c r="A11" s="3" t="s">
        <v>157</v>
      </c>
      <c r="B11" s="1" t="s">
        <v>68</v>
      </c>
      <c r="C11" s="3">
        <v>10</v>
      </c>
      <c r="D11" t="s">
        <v>54</v>
      </c>
      <c r="E11">
        <v>12</v>
      </c>
      <c r="F11">
        <v>15</v>
      </c>
      <c r="G11">
        <v>4.444</v>
      </c>
      <c r="H11" s="9">
        <v>904</v>
      </c>
      <c r="I11" s="7">
        <v>0.14583333333333334</v>
      </c>
      <c r="J11" s="9">
        <v>3.5</v>
      </c>
    </row>
    <row r="12" spans="1:10">
      <c r="A12" s="3" t="s">
        <v>77</v>
      </c>
      <c r="B12" s="1" t="s">
        <v>68</v>
      </c>
      <c r="C12" s="3">
        <v>11</v>
      </c>
      <c r="D12" t="s">
        <v>56</v>
      </c>
      <c r="E12">
        <v>26</v>
      </c>
      <c r="F12">
        <v>45</v>
      </c>
      <c r="G12">
        <v>6.899</v>
      </c>
      <c r="H12" s="9">
        <v>1130</v>
      </c>
      <c r="I12" s="7">
        <v>0.16527777777777777</v>
      </c>
      <c r="J12" s="9">
        <v>3.9666666666666668</v>
      </c>
    </row>
    <row r="13" spans="1:10">
      <c r="A13" s="3" t="s">
        <v>116</v>
      </c>
      <c r="B13" s="1" t="s">
        <v>68</v>
      </c>
      <c r="C13" s="3">
        <v>14.1</v>
      </c>
      <c r="D13" t="s">
        <v>54</v>
      </c>
      <c r="E13">
        <v>23</v>
      </c>
      <c r="F13">
        <v>30</v>
      </c>
      <c r="G13">
        <v>11.09</v>
      </c>
      <c r="H13" s="9">
        <v>565</v>
      </c>
    </row>
    <row r="14" spans="1:10">
      <c r="A14" s="3" t="s">
        <v>191</v>
      </c>
      <c r="B14" s="1" t="s">
        <v>69</v>
      </c>
      <c r="C14" s="3">
        <v>1</v>
      </c>
      <c r="D14" s="3" t="s">
        <v>56</v>
      </c>
      <c r="E14">
        <v>32</v>
      </c>
      <c r="F14" s="2">
        <v>35</v>
      </c>
      <c r="G14">
        <v>8.1129999999999995</v>
      </c>
      <c r="H14" s="9">
        <v>279.12</v>
      </c>
      <c r="I14" s="7">
        <v>8.1944444444444445E-2</v>
      </c>
      <c r="J14" s="9">
        <v>1.9666666666666666</v>
      </c>
    </row>
    <row r="15" spans="1:10">
      <c r="A15" s="3" t="s">
        <v>194</v>
      </c>
      <c r="B15" s="1" t="s">
        <v>69</v>
      </c>
      <c r="C15" s="3">
        <v>3</v>
      </c>
      <c r="D15" t="s">
        <v>56</v>
      </c>
      <c r="E15">
        <v>31</v>
      </c>
      <c r="F15">
        <v>30</v>
      </c>
      <c r="G15">
        <v>8</v>
      </c>
      <c r="H15" s="9">
        <v>488.46000000000004</v>
      </c>
      <c r="I15" s="7">
        <v>8.6805555555555566E-2</v>
      </c>
      <c r="J15" s="9">
        <v>2.0833333333333335</v>
      </c>
    </row>
    <row r="16" spans="1:10">
      <c r="A16" s="3" t="s">
        <v>139</v>
      </c>
      <c r="B16" s="1" t="s">
        <v>69</v>
      </c>
      <c r="C16" s="3">
        <v>5</v>
      </c>
      <c r="D16" s="3" t="s">
        <v>56</v>
      </c>
      <c r="E16">
        <v>7</v>
      </c>
      <c r="F16">
        <v>15</v>
      </c>
      <c r="G16">
        <v>1.611</v>
      </c>
      <c r="H16" s="9">
        <v>279.12</v>
      </c>
      <c r="I16" s="7">
        <v>9.6527777777777768E-2</v>
      </c>
      <c r="J16" s="9">
        <v>2.3166666666666669</v>
      </c>
    </row>
    <row r="17" spans="1:10">
      <c r="A17" s="3" t="s">
        <v>140</v>
      </c>
      <c r="B17" s="1" t="s">
        <v>69</v>
      </c>
      <c r="C17" s="3">
        <v>6</v>
      </c>
      <c r="D17" t="s">
        <v>56</v>
      </c>
      <c r="E17">
        <v>9</v>
      </c>
      <c r="F17">
        <v>15</v>
      </c>
      <c r="G17">
        <v>2.0230000000000001</v>
      </c>
      <c r="H17" s="9">
        <v>488.46000000000004</v>
      </c>
      <c r="I17" s="7">
        <v>8.0555555555555561E-2</v>
      </c>
      <c r="J17" s="9">
        <v>1.9333333333333333</v>
      </c>
    </row>
    <row r="18" spans="1:10">
      <c r="A18" s="3" t="s">
        <v>141</v>
      </c>
      <c r="B18" s="1" t="s">
        <v>69</v>
      </c>
      <c r="C18" s="3">
        <v>7</v>
      </c>
      <c r="D18" t="s">
        <v>56</v>
      </c>
      <c r="E18">
        <v>8</v>
      </c>
      <c r="F18">
        <v>15</v>
      </c>
      <c r="G18">
        <v>1.766</v>
      </c>
      <c r="H18" s="9">
        <v>418.68</v>
      </c>
      <c r="I18" s="7">
        <v>9.3055555555555558E-2</v>
      </c>
      <c r="J18" s="9">
        <v>2.2333333333333334</v>
      </c>
    </row>
    <row r="19" spans="1:10">
      <c r="A19" s="3" t="s">
        <v>86</v>
      </c>
      <c r="B19" s="1" t="s">
        <v>69</v>
      </c>
      <c r="C19" s="3">
        <v>8</v>
      </c>
      <c r="D19" t="s">
        <v>54</v>
      </c>
      <c r="E19">
        <v>13</v>
      </c>
      <c r="F19">
        <v>15</v>
      </c>
      <c r="G19">
        <v>3.5219999999999998</v>
      </c>
      <c r="H19" s="9">
        <v>628.02</v>
      </c>
      <c r="I19" s="7">
        <v>0.10416666666666667</v>
      </c>
      <c r="J19" s="9">
        <v>2.5</v>
      </c>
    </row>
    <row r="20" spans="1:10">
      <c r="A20" s="3" t="s">
        <v>168</v>
      </c>
      <c r="B20" s="1" t="s">
        <v>69</v>
      </c>
      <c r="C20" s="3">
        <v>9</v>
      </c>
      <c r="D20" s="3" t="s">
        <v>54</v>
      </c>
      <c r="H20" s="9">
        <v>628.02</v>
      </c>
      <c r="I20" s="7">
        <v>0.11875000000000001</v>
      </c>
      <c r="J20" s="9">
        <v>2.85</v>
      </c>
    </row>
    <row r="21" spans="1:10">
      <c r="A21" s="3" t="s">
        <v>47</v>
      </c>
      <c r="B21" s="1" t="s">
        <v>69</v>
      </c>
      <c r="C21" s="3">
        <v>10</v>
      </c>
      <c r="D21" t="s">
        <v>54</v>
      </c>
      <c r="E21">
        <v>24</v>
      </c>
      <c r="F21">
        <v>15</v>
      </c>
      <c r="G21">
        <v>1.0980000000000001</v>
      </c>
      <c r="H21" s="9">
        <v>418.68</v>
      </c>
      <c r="I21" s="7">
        <v>8.4027777777777771E-2</v>
      </c>
      <c r="J21" s="9">
        <v>2.0166666666666666</v>
      </c>
    </row>
    <row r="22" spans="1:10">
      <c r="A22" s="3" t="s">
        <v>48</v>
      </c>
      <c r="B22" s="1" t="s">
        <v>69</v>
      </c>
      <c r="C22" s="3">
        <v>11</v>
      </c>
      <c r="D22" t="s">
        <v>54</v>
      </c>
      <c r="E22">
        <v>25</v>
      </c>
      <c r="F22">
        <v>20</v>
      </c>
      <c r="G22">
        <v>3.5329999999999999</v>
      </c>
      <c r="H22" s="9">
        <v>348.9</v>
      </c>
      <c r="I22" s="7">
        <v>9.7916666666666666E-2</v>
      </c>
      <c r="J22" s="9">
        <v>2.35</v>
      </c>
    </row>
    <row r="23" spans="1:10">
      <c r="A23" s="3" t="s">
        <v>167</v>
      </c>
      <c r="B23" s="1" t="s">
        <v>69</v>
      </c>
      <c r="C23" s="3">
        <v>12</v>
      </c>
      <c r="D23" s="3" t="s">
        <v>56</v>
      </c>
      <c r="H23" s="9">
        <v>279.12</v>
      </c>
      <c r="I23" s="7">
        <v>0.12291666666666667</v>
      </c>
      <c r="J23" s="9">
        <v>2.95</v>
      </c>
    </row>
    <row r="24" spans="1:10">
      <c r="A24" s="3" t="s">
        <v>45</v>
      </c>
      <c r="B24" s="1" t="s">
        <v>69</v>
      </c>
      <c r="C24" s="3">
        <v>13</v>
      </c>
      <c r="D24" t="s">
        <v>54</v>
      </c>
      <c r="E24">
        <v>16</v>
      </c>
      <c r="F24">
        <v>15</v>
      </c>
      <c r="G24">
        <v>2.379</v>
      </c>
      <c r="H24" s="9">
        <v>279.12</v>
      </c>
      <c r="I24" s="7">
        <v>0.1111111111111111</v>
      </c>
      <c r="J24" s="9">
        <v>2.6666666666666665</v>
      </c>
    </row>
    <row r="25" spans="1:10">
      <c r="A25" s="3" t="s">
        <v>58</v>
      </c>
      <c r="B25" s="1" t="s">
        <v>70</v>
      </c>
      <c r="C25" s="3">
        <v>1</v>
      </c>
      <c r="D25" t="s">
        <v>56</v>
      </c>
      <c r="E25">
        <v>8</v>
      </c>
      <c r="F25">
        <v>20</v>
      </c>
      <c r="H25" s="9">
        <v>219.89999999999998</v>
      </c>
      <c r="I25" s="7">
        <v>0.12361111111111112</v>
      </c>
      <c r="J25" s="9">
        <v>2.9666666666666668</v>
      </c>
    </row>
    <row r="26" spans="1:10">
      <c r="A26" s="3" t="s">
        <v>106</v>
      </c>
      <c r="B26" s="1" t="s">
        <v>70</v>
      </c>
      <c r="C26" s="3">
        <v>2</v>
      </c>
      <c r="D26" t="s">
        <v>54</v>
      </c>
      <c r="E26">
        <v>10</v>
      </c>
      <c r="F26">
        <v>15</v>
      </c>
      <c r="G26">
        <v>6.5449999999999999</v>
      </c>
      <c r="H26" s="9">
        <v>703.68</v>
      </c>
      <c r="I26" s="7">
        <v>0.18611111111111112</v>
      </c>
      <c r="J26" s="9">
        <v>4.4666666666666668</v>
      </c>
    </row>
    <row r="27" spans="1:10">
      <c r="A27" s="3" t="s">
        <v>65</v>
      </c>
      <c r="B27" s="1" t="s">
        <v>70</v>
      </c>
      <c r="C27" s="3">
        <v>3</v>
      </c>
      <c r="D27" t="s">
        <v>56</v>
      </c>
      <c r="E27">
        <v>14</v>
      </c>
      <c r="F27">
        <v>20</v>
      </c>
      <c r="H27" s="9">
        <v>615.71999999999991</v>
      </c>
      <c r="I27" s="7">
        <v>0.16666666666666666</v>
      </c>
      <c r="J27" s="9">
        <v>4</v>
      </c>
    </row>
    <row r="28" spans="1:10">
      <c r="A28" s="3" t="s">
        <v>26</v>
      </c>
      <c r="B28" s="1" t="s">
        <v>70</v>
      </c>
      <c r="C28" s="3">
        <v>4</v>
      </c>
      <c r="D28" t="s">
        <v>54</v>
      </c>
      <c r="E28">
        <v>32</v>
      </c>
      <c r="F28" s="2">
        <v>20</v>
      </c>
      <c r="G28">
        <v>11.47</v>
      </c>
      <c r="H28" s="9">
        <v>615.71999999999991</v>
      </c>
      <c r="I28" s="7">
        <v>0.15138888888888888</v>
      </c>
      <c r="J28" s="9">
        <v>3.6333333333333333</v>
      </c>
    </row>
    <row r="29" spans="1:10">
      <c r="A29" s="3" t="s">
        <v>46</v>
      </c>
      <c r="B29" s="1" t="s">
        <v>70</v>
      </c>
      <c r="C29" s="3">
        <v>5</v>
      </c>
      <c r="D29" t="s">
        <v>54</v>
      </c>
      <c r="E29">
        <v>26</v>
      </c>
      <c r="F29">
        <v>15</v>
      </c>
      <c r="G29">
        <v>4.7469999999999999</v>
      </c>
      <c r="H29" s="9">
        <v>439.79999999999995</v>
      </c>
      <c r="I29" s="7">
        <v>0.12361111111111112</v>
      </c>
      <c r="J29" s="9">
        <v>2.9666666666666668</v>
      </c>
    </row>
    <row r="30" spans="1:10">
      <c r="A30" s="3" t="s">
        <v>115</v>
      </c>
      <c r="B30" s="1" t="s">
        <v>70</v>
      </c>
      <c r="C30" s="3">
        <v>6</v>
      </c>
      <c r="D30" t="s">
        <v>56</v>
      </c>
      <c r="E30">
        <v>11</v>
      </c>
      <c r="F30">
        <v>30</v>
      </c>
      <c r="G30">
        <v>17.765999999999998</v>
      </c>
      <c r="H30" s="9">
        <v>527.76</v>
      </c>
      <c r="I30" s="7">
        <v>0.19791666666666666</v>
      </c>
      <c r="J30" s="9">
        <v>4.583333333333333</v>
      </c>
    </row>
    <row r="31" spans="1:10">
      <c r="A31" s="3" t="s">
        <v>23</v>
      </c>
      <c r="B31" s="1" t="s">
        <v>70</v>
      </c>
      <c r="C31" s="3">
        <v>7</v>
      </c>
      <c r="D31" t="s">
        <v>54</v>
      </c>
      <c r="E31">
        <v>16</v>
      </c>
      <c r="F31">
        <v>20</v>
      </c>
      <c r="G31">
        <v>17.998000000000001</v>
      </c>
      <c r="H31" s="9">
        <v>659.69999999999993</v>
      </c>
      <c r="I31" s="7">
        <v>0.13541666666666666</v>
      </c>
      <c r="J31" s="9">
        <v>3.25</v>
      </c>
    </row>
    <row r="32" spans="1:10">
      <c r="A32" s="3" t="s">
        <v>59</v>
      </c>
      <c r="B32" s="1" t="s">
        <v>70</v>
      </c>
      <c r="C32" s="3">
        <v>8</v>
      </c>
      <c r="D32" t="s">
        <v>56</v>
      </c>
      <c r="E32">
        <v>36</v>
      </c>
      <c r="F32">
        <v>30</v>
      </c>
      <c r="H32" s="9">
        <v>791.64</v>
      </c>
      <c r="I32" s="7">
        <v>0.19722222222222222</v>
      </c>
      <c r="J32" s="9">
        <v>4.5666666666666664</v>
      </c>
    </row>
    <row r="33" spans="1:10">
      <c r="A33" s="3" t="s">
        <v>66</v>
      </c>
      <c r="B33" s="1" t="s">
        <v>70</v>
      </c>
      <c r="C33" s="3">
        <v>9</v>
      </c>
      <c r="D33" t="s">
        <v>56</v>
      </c>
      <c r="E33">
        <v>36</v>
      </c>
      <c r="F33">
        <v>40</v>
      </c>
      <c r="H33" s="9">
        <v>791.64</v>
      </c>
      <c r="I33" s="7">
        <v>0.19722222222222222</v>
      </c>
      <c r="J33" s="9">
        <v>4.5666666666666664</v>
      </c>
    </row>
    <row r="34" spans="1:10">
      <c r="A34" s="3" t="s">
        <v>19</v>
      </c>
      <c r="B34" s="1" t="s">
        <v>70</v>
      </c>
      <c r="C34" s="3">
        <v>10</v>
      </c>
      <c r="D34" t="s">
        <v>54</v>
      </c>
      <c r="E34">
        <v>8</v>
      </c>
      <c r="F34" s="2">
        <v>15</v>
      </c>
      <c r="G34">
        <v>22.222000000000001</v>
      </c>
      <c r="H34" s="9">
        <v>703.68</v>
      </c>
      <c r="I34" s="7">
        <v>0.15416666666666667</v>
      </c>
      <c r="J34" s="9">
        <v>3.7</v>
      </c>
    </row>
    <row r="35" spans="1:10">
      <c r="A35" s="3" t="s">
        <v>114</v>
      </c>
      <c r="B35" s="1" t="s">
        <v>70</v>
      </c>
      <c r="C35" s="3">
        <v>11</v>
      </c>
      <c r="D35" t="s">
        <v>54</v>
      </c>
      <c r="E35">
        <v>7</v>
      </c>
      <c r="F35">
        <v>15</v>
      </c>
      <c r="G35">
        <v>11.491</v>
      </c>
      <c r="H35" s="9">
        <v>527.76</v>
      </c>
      <c r="I35" s="7">
        <v>0.18472222222222223</v>
      </c>
      <c r="J35" s="9">
        <v>4.4333333333333336</v>
      </c>
    </row>
    <row r="36" spans="1:10">
      <c r="A36" s="3" t="s">
        <v>85</v>
      </c>
      <c r="B36" s="1" t="s">
        <v>70</v>
      </c>
      <c r="C36" s="3">
        <v>12</v>
      </c>
      <c r="D36" t="s">
        <v>56</v>
      </c>
      <c r="E36">
        <v>7</v>
      </c>
      <c r="F36">
        <v>20</v>
      </c>
      <c r="G36">
        <v>5.3079999999999998</v>
      </c>
      <c r="H36" s="9">
        <v>263.88</v>
      </c>
      <c r="I36" s="7">
        <v>0.10416666666666667</v>
      </c>
      <c r="J36" s="9">
        <v>2.5</v>
      </c>
    </row>
    <row r="37" spans="1:10">
      <c r="A37" s="3" t="s">
        <v>175</v>
      </c>
      <c r="B37" s="1" t="s">
        <v>70</v>
      </c>
      <c r="C37" s="3">
        <v>14</v>
      </c>
      <c r="D37" t="s">
        <v>56</v>
      </c>
      <c r="E37">
        <v>7</v>
      </c>
      <c r="F37">
        <v>20</v>
      </c>
      <c r="G37">
        <v>9.7609999999999992</v>
      </c>
      <c r="H37" s="9" t="e">
        <v>#VALUE!</v>
      </c>
      <c r="I37" s="7">
        <v>0.1111111111111111</v>
      </c>
      <c r="J37" s="9">
        <v>2.6666666666666665</v>
      </c>
    </row>
    <row r="38" spans="1:10">
      <c r="A38" s="3" t="s">
        <v>108</v>
      </c>
      <c r="B38" s="1" t="s">
        <v>71</v>
      </c>
      <c r="C38" s="3">
        <v>1</v>
      </c>
      <c r="D38" t="s">
        <v>54</v>
      </c>
      <c r="E38">
        <v>30</v>
      </c>
      <c r="F38">
        <v>40</v>
      </c>
      <c r="G38">
        <v>23.456</v>
      </c>
      <c r="H38" s="9">
        <v>564.59</v>
      </c>
      <c r="I38" s="7">
        <v>0.14305555555555557</v>
      </c>
      <c r="J38" s="9">
        <v>3.4333333333333331</v>
      </c>
    </row>
    <row r="39" spans="1:10">
      <c r="A39" s="3" t="s">
        <v>113</v>
      </c>
      <c r="B39" s="1" t="s">
        <v>71</v>
      </c>
      <c r="C39" s="3">
        <v>2</v>
      </c>
      <c r="D39" t="s">
        <v>56</v>
      </c>
      <c r="E39">
        <v>43</v>
      </c>
      <c r="F39">
        <v>45</v>
      </c>
      <c r="G39">
        <v>22.282</v>
      </c>
      <c r="H39" s="9">
        <v>608.02</v>
      </c>
      <c r="I39" s="7">
        <v>0.15138888888888888</v>
      </c>
      <c r="J39" s="9">
        <v>3.6333333333333333</v>
      </c>
    </row>
    <row r="40" spans="1:10">
      <c r="A40" s="3" t="s">
        <v>120</v>
      </c>
      <c r="B40" s="1" t="s">
        <v>71</v>
      </c>
      <c r="C40" s="3">
        <v>3</v>
      </c>
      <c r="D40" t="s">
        <v>56</v>
      </c>
      <c r="E40">
        <v>17</v>
      </c>
      <c r="F40">
        <v>25</v>
      </c>
      <c r="G40">
        <v>20.992000000000001</v>
      </c>
      <c r="H40" s="9">
        <v>477.73</v>
      </c>
      <c r="I40" s="7">
        <v>0.10416666666666667</v>
      </c>
      <c r="J40" s="9">
        <v>2.5</v>
      </c>
    </row>
    <row r="41" spans="1:10">
      <c r="A41" s="3" t="s">
        <v>118</v>
      </c>
      <c r="B41" s="1" t="s">
        <v>71</v>
      </c>
      <c r="C41" s="3">
        <v>4</v>
      </c>
      <c r="D41" t="s">
        <v>54</v>
      </c>
      <c r="E41">
        <v>25</v>
      </c>
      <c r="F41">
        <v>30</v>
      </c>
      <c r="G41">
        <v>17.533000000000001</v>
      </c>
      <c r="H41" s="9">
        <v>434.3</v>
      </c>
      <c r="I41" s="7">
        <v>8.3333333333333329E-2</v>
      </c>
      <c r="J41" s="9">
        <v>2</v>
      </c>
    </row>
    <row r="42" spans="1:10">
      <c r="A42" s="3" t="s">
        <v>12</v>
      </c>
      <c r="B42" s="1" t="s">
        <v>71</v>
      </c>
      <c r="C42" s="3">
        <v>5</v>
      </c>
      <c r="D42" t="s">
        <v>56</v>
      </c>
      <c r="E42">
        <v>22</v>
      </c>
      <c r="F42">
        <v>30</v>
      </c>
      <c r="G42">
        <v>10.943</v>
      </c>
      <c r="H42" s="9">
        <v>477.73</v>
      </c>
      <c r="I42" s="7">
        <v>0.17013888888888887</v>
      </c>
      <c r="J42" s="9">
        <v>4.083333333333333</v>
      </c>
    </row>
    <row r="43" spans="1:10">
      <c r="A43" s="3" t="s">
        <v>111</v>
      </c>
      <c r="B43" s="1" t="s">
        <v>71</v>
      </c>
      <c r="C43" s="3">
        <v>6</v>
      </c>
      <c r="D43" t="s">
        <v>54</v>
      </c>
      <c r="E43">
        <v>45</v>
      </c>
      <c r="F43">
        <v>55</v>
      </c>
      <c r="G43">
        <v>27.673999999999999</v>
      </c>
      <c r="H43" s="9">
        <v>390.87</v>
      </c>
      <c r="I43" s="7">
        <v>0.17291666666666669</v>
      </c>
      <c r="J43" s="9">
        <v>4.1500000000000004</v>
      </c>
    </row>
    <row r="44" spans="1:10">
      <c r="A44" s="3" t="s">
        <v>18</v>
      </c>
      <c r="B44" s="1" t="s">
        <v>71</v>
      </c>
      <c r="C44" s="3">
        <v>7</v>
      </c>
      <c r="D44" t="s">
        <v>54</v>
      </c>
      <c r="E44">
        <v>36</v>
      </c>
      <c r="F44" s="2">
        <v>45</v>
      </c>
      <c r="G44">
        <v>10.366</v>
      </c>
      <c r="H44" s="9">
        <v>955.46</v>
      </c>
      <c r="I44" s="7">
        <v>0.18402777777777779</v>
      </c>
      <c r="J44" s="9">
        <v>4.416666666666667</v>
      </c>
    </row>
    <row r="45" spans="1:10">
      <c r="A45" s="3" t="s">
        <v>126</v>
      </c>
      <c r="B45" s="1" t="s">
        <v>71</v>
      </c>
      <c r="C45" s="3">
        <v>8</v>
      </c>
      <c r="D45" t="s">
        <v>56</v>
      </c>
      <c r="E45">
        <v>18</v>
      </c>
      <c r="F45">
        <v>25</v>
      </c>
      <c r="G45">
        <v>14.981999999999999</v>
      </c>
      <c r="H45" s="9">
        <v>1042.32</v>
      </c>
      <c r="I45" s="7">
        <v>0.14583333333333334</v>
      </c>
      <c r="J45" s="9">
        <v>3.5</v>
      </c>
    </row>
    <row r="46" spans="1:10">
      <c r="A46" s="3" t="s">
        <v>124</v>
      </c>
      <c r="B46" s="1" t="s">
        <v>71</v>
      </c>
      <c r="C46" s="3">
        <v>9</v>
      </c>
      <c r="D46" t="s">
        <v>54</v>
      </c>
      <c r="E46">
        <v>23</v>
      </c>
      <c r="F46">
        <v>30</v>
      </c>
      <c r="G46">
        <v>25.013000000000002</v>
      </c>
      <c r="H46" s="9">
        <v>825.17</v>
      </c>
      <c r="I46" s="7">
        <v>0.20486111111111113</v>
      </c>
      <c r="J46" s="9">
        <v>4.75</v>
      </c>
    </row>
    <row r="47" spans="1:10">
      <c r="A47" s="3" t="s">
        <v>11</v>
      </c>
      <c r="B47" s="1" t="s">
        <v>71</v>
      </c>
      <c r="C47" s="3">
        <v>10</v>
      </c>
      <c r="D47" t="s">
        <v>56</v>
      </c>
      <c r="E47">
        <v>36</v>
      </c>
      <c r="F47" s="2">
        <v>45</v>
      </c>
      <c r="G47">
        <v>4.1859999999999999</v>
      </c>
      <c r="H47" s="9">
        <v>477.73</v>
      </c>
      <c r="I47" s="7">
        <v>0.11319444444444444</v>
      </c>
      <c r="J47" s="9">
        <v>2.7166666666666668</v>
      </c>
    </row>
    <row r="48" spans="1:10">
      <c r="A48" s="3" t="s">
        <v>80</v>
      </c>
      <c r="B48" s="1" t="s">
        <v>71</v>
      </c>
      <c r="C48" s="3">
        <v>11</v>
      </c>
      <c r="D48" t="s">
        <v>56</v>
      </c>
      <c r="E48">
        <v>26</v>
      </c>
      <c r="F48">
        <v>30</v>
      </c>
      <c r="G48">
        <v>18.28</v>
      </c>
      <c r="H48" s="9">
        <v>651.45000000000005</v>
      </c>
      <c r="I48" s="7">
        <v>0.11875000000000001</v>
      </c>
      <c r="J48" s="9">
        <v>2.85</v>
      </c>
    </row>
    <row r="49" spans="1:10">
      <c r="A49" s="3" t="s">
        <v>132</v>
      </c>
      <c r="B49" s="1" t="s">
        <v>71</v>
      </c>
      <c r="C49" s="3">
        <v>12</v>
      </c>
      <c r="D49" t="s">
        <v>56</v>
      </c>
      <c r="E49">
        <v>23</v>
      </c>
      <c r="F49">
        <v>25</v>
      </c>
      <c r="G49">
        <v>10.856</v>
      </c>
      <c r="H49" s="9">
        <v>651.45000000000005</v>
      </c>
      <c r="I49" s="7">
        <v>0.11388888888888889</v>
      </c>
      <c r="J49" s="9">
        <v>2.7333333333333334</v>
      </c>
    </row>
    <row r="50" spans="1:10">
      <c r="A50" s="3" t="s">
        <v>9</v>
      </c>
      <c r="B50" s="1" t="s">
        <v>71</v>
      </c>
      <c r="C50" s="3">
        <v>13</v>
      </c>
      <c r="D50" t="s">
        <v>56</v>
      </c>
      <c r="E50">
        <v>16</v>
      </c>
      <c r="F50" s="2">
        <v>35</v>
      </c>
      <c r="G50">
        <v>5.2519999999999998</v>
      </c>
      <c r="H50" s="9">
        <v>304.01</v>
      </c>
      <c r="I50" s="7">
        <v>9.2361111111111116E-2</v>
      </c>
      <c r="J50" s="9">
        <v>2.2166666666666668</v>
      </c>
    </row>
    <row r="51" spans="1:10">
      <c r="A51" s="3" t="s">
        <v>127</v>
      </c>
      <c r="B51" s="1" t="s">
        <v>33</v>
      </c>
      <c r="C51" s="3">
        <v>1</v>
      </c>
      <c r="D51" t="s">
        <v>56</v>
      </c>
      <c r="E51">
        <v>10</v>
      </c>
      <c r="F51">
        <v>20</v>
      </c>
      <c r="G51">
        <v>9.6690000000000005</v>
      </c>
      <c r="H51" s="9">
        <v>542.24</v>
      </c>
      <c r="I51" s="7">
        <v>0.12361111111111112</v>
      </c>
      <c r="J51" s="9">
        <v>2.9666666666666668</v>
      </c>
    </row>
    <row r="52" spans="1:10">
      <c r="A52" s="3" t="s">
        <v>172</v>
      </c>
      <c r="B52" s="1" t="s">
        <v>33</v>
      </c>
      <c r="C52" s="3">
        <v>2</v>
      </c>
      <c r="D52" t="s">
        <v>54</v>
      </c>
      <c r="H52" s="9">
        <v>610.02</v>
      </c>
      <c r="I52" s="7">
        <v>0.16111111111111112</v>
      </c>
      <c r="J52" s="9">
        <v>3.8666666666666667</v>
      </c>
    </row>
    <row r="53" spans="1:10">
      <c r="A53" s="3" t="s">
        <v>49</v>
      </c>
      <c r="B53" s="1" t="s">
        <v>33</v>
      </c>
      <c r="C53" s="3">
        <v>3</v>
      </c>
      <c r="D53" t="s">
        <v>56</v>
      </c>
      <c r="E53">
        <v>16</v>
      </c>
      <c r="F53">
        <v>35</v>
      </c>
      <c r="G53">
        <v>9.5760000000000005</v>
      </c>
      <c r="H53" s="9">
        <v>542.24</v>
      </c>
      <c r="I53" s="7">
        <v>0.10277777777777779</v>
      </c>
      <c r="J53" s="9">
        <v>2.4666666666666668</v>
      </c>
    </row>
    <row r="54" spans="1:10">
      <c r="A54" s="3" t="s">
        <v>136</v>
      </c>
      <c r="B54" s="1" t="s">
        <v>33</v>
      </c>
      <c r="C54" s="3">
        <v>4</v>
      </c>
      <c r="D54" t="s">
        <v>54</v>
      </c>
      <c r="E54">
        <v>19</v>
      </c>
      <c r="F54">
        <v>30</v>
      </c>
      <c r="G54">
        <v>23.779</v>
      </c>
      <c r="H54" s="9">
        <v>847.25</v>
      </c>
      <c r="I54" s="7">
        <v>0.1451388888888889</v>
      </c>
      <c r="J54" s="9">
        <v>3.4833333333333334</v>
      </c>
    </row>
    <row r="55" spans="1:10">
      <c r="A55" s="3" t="s">
        <v>16</v>
      </c>
      <c r="B55" s="1" t="s">
        <v>33</v>
      </c>
      <c r="C55" s="3">
        <v>5</v>
      </c>
      <c r="D55" t="s">
        <v>56</v>
      </c>
      <c r="E55">
        <v>11</v>
      </c>
      <c r="F55">
        <v>25</v>
      </c>
      <c r="G55">
        <v>36.256</v>
      </c>
      <c r="H55" s="9">
        <v>813.36</v>
      </c>
      <c r="I55" s="7">
        <v>0.10416666666666667</v>
      </c>
      <c r="J55" s="9">
        <v>2.5</v>
      </c>
    </row>
    <row r="56" spans="1:10">
      <c r="A56" s="3" t="s">
        <v>171</v>
      </c>
      <c r="B56" s="1" t="s">
        <v>33</v>
      </c>
      <c r="C56" s="3">
        <v>6</v>
      </c>
      <c r="D56" t="s">
        <v>54</v>
      </c>
      <c r="H56" s="9">
        <v>305.01</v>
      </c>
      <c r="I56" s="7">
        <v>5.5555555555555552E-2</v>
      </c>
      <c r="J56" s="9">
        <v>1.3333333333333333</v>
      </c>
    </row>
    <row r="57" spans="1:10">
      <c r="A57" s="3" t="s">
        <v>119</v>
      </c>
      <c r="B57" s="1" t="s">
        <v>33</v>
      </c>
      <c r="C57" s="3">
        <v>7</v>
      </c>
      <c r="D57" t="s">
        <v>56</v>
      </c>
      <c r="E57">
        <v>29</v>
      </c>
      <c r="F57">
        <v>30</v>
      </c>
      <c r="G57">
        <v>13.662000000000001</v>
      </c>
      <c r="H57" s="9">
        <v>1152.26</v>
      </c>
      <c r="I57" s="7">
        <v>0.18402777777777779</v>
      </c>
      <c r="J57" s="9">
        <v>4.416666666666667</v>
      </c>
    </row>
    <row r="58" spans="1:10">
      <c r="A58" s="3" t="s">
        <v>117</v>
      </c>
      <c r="B58" s="1" t="s">
        <v>33</v>
      </c>
      <c r="C58" s="3">
        <v>8</v>
      </c>
      <c r="D58" t="s">
        <v>54</v>
      </c>
      <c r="E58">
        <v>18</v>
      </c>
      <c r="F58">
        <v>20</v>
      </c>
      <c r="G58">
        <v>9.8539999999999992</v>
      </c>
      <c r="H58" s="9">
        <v>982.81000000000006</v>
      </c>
      <c r="I58" s="7">
        <v>9.1666666666666674E-2</v>
      </c>
      <c r="J58" s="9">
        <v>2.2000000000000002</v>
      </c>
    </row>
    <row r="59" spans="1:10">
      <c r="A59" s="3" t="s">
        <v>123</v>
      </c>
      <c r="B59" s="1" t="s">
        <v>33</v>
      </c>
      <c r="C59" s="3">
        <v>9</v>
      </c>
      <c r="D59" t="s">
        <v>56</v>
      </c>
      <c r="E59">
        <v>3</v>
      </c>
      <c r="F59">
        <v>15</v>
      </c>
      <c r="G59">
        <v>16.545000000000002</v>
      </c>
      <c r="H59" s="9">
        <v>610.02</v>
      </c>
      <c r="I59" s="7">
        <v>0.12152777777777778</v>
      </c>
      <c r="J59" s="9">
        <v>2.9166666666666665</v>
      </c>
    </row>
    <row r="60" spans="1:10">
      <c r="A60" s="3" t="s">
        <v>13</v>
      </c>
      <c r="B60" s="1" t="s">
        <v>33</v>
      </c>
      <c r="C60" s="3">
        <v>10</v>
      </c>
      <c r="D60" t="s">
        <v>54</v>
      </c>
      <c r="E60">
        <v>17</v>
      </c>
      <c r="F60">
        <v>25</v>
      </c>
      <c r="G60">
        <v>12.456</v>
      </c>
      <c r="H60" s="9">
        <v>847.25</v>
      </c>
      <c r="I60" s="7">
        <v>0.13680555555555554</v>
      </c>
      <c r="J60" s="9">
        <v>3.2833333333333332</v>
      </c>
    </row>
    <row r="61" spans="1:10">
      <c r="A61" s="3" t="s">
        <v>104</v>
      </c>
      <c r="B61" s="1" t="s">
        <v>33</v>
      </c>
      <c r="C61" s="3">
        <v>11</v>
      </c>
      <c r="D61" t="s">
        <v>56</v>
      </c>
      <c r="E61">
        <v>16</v>
      </c>
      <c r="F61">
        <v>30</v>
      </c>
      <c r="G61">
        <v>6.26</v>
      </c>
      <c r="H61" s="9">
        <v>508.35</v>
      </c>
      <c r="I61" s="7">
        <v>0.11041666666666666</v>
      </c>
      <c r="J61" s="9">
        <v>2.65</v>
      </c>
    </row>
    <row r="62" spans="1:10">
      <c r="A62" s="3" t="s">
        <v>36</v>
      </c>
      <c r="B62" s="1" t="s">
        <v>33</v>
      </c>
      <c r="C62" s="3">
        <v>12</v>
      </c>
      <c r="D62" t="s">
        <v>56</v>
      </c>
      <c r="E62">
        <v>14</v>
      </c>
      <c r="F62">
        <v>20</v>
      </c>
      <c r="G62">
        <v>9.3330000000000002</v>
      </c>
      <c r="H62" s="9">
        <v>643.91</v>
      </c>
      <c r="I62" s="7">
        <v>0.1111111111111111</v>
      </c>
      <c r="J62" s="9">
        <v>2.6666666666666665</v>
      </c>
    </row>
    <row r="63" spans="1:10">
      <c r="A63" s="3" t="s">
        <v>179</v>
      </c>
      <c r="B63" s="1" t="s">
        <v>33</v>
      </c>
      <c r="C63" s="3">
        <v>13</v>
      </c>
      <c r="D63" t="s">
        <v>56</v>
      </c>
      <c r="E63">
        <v>28</v>
      </c>
      <c r="F63">
        <v>25</v>
      </c>
      <c r="G63">
        <v>10.743</v>
      </c>
      <c r="H63" s="9">
        <v>948.92000000000007</v>
      </c>
      <c r="I63" s="7">
        <v>0.16805555555555554</v>
      </c>
      <c r="J63" s="9">
        <v>4.0333333333333332</v>
      </c>
    </row>
    <row r="64" spans="1:10">
      <c r="A64" s="3" t="s">
        <v>20</v>
      </c>
      <c r="B64" s="1" t="s">
        <v>72</v>
      </c>
      <c r="C64" s="3">
        <v>1</v>
      </c>
      <c r="D64" t="s">
        <v>56</v>
      </c>
      <c r="E64">
        <v>12</v>
      </c>
      <c r="F64">
        <v>25</v>
      </c>
      <c r="G64">
        <v>6.3559999999999999</v>
      </c>
      <c r="H64" s="9">
        <v>876.96</v>
      </c>
      <c r="I64" s="7">
        <v>0.15555555555555556</v>
      </c>
      <c r="J64" s="9">
        <v>3.7333333333333334</v>
      </c>
    </row>
    <row r="65" spans="1:10">
      <c r="A65" s="3" t="s">
        <v>92</v>
      </c>
      <c r="B65" s="1" t="s">
        <v>72</v>
      </c>
      <c r="C65" s="3">
        <v>2</v>
      </c>
      <c r="D65" t="s">
        <v>56</v>
      </c>
      <c r="H65" s="9">
        <v>779.52</v>
      </c>
      <c r="I65" s="7">
        <v>0.15277777777777776</v>
      </c>
      <c r="J65" s="9">
        <v>3.6666666666666665</v>
      </c>
    </row>
    <row r="66" spans="1:10">
      <c r="A66" s="3" t="s">
        <v>93</v>
      </c>
      <c r="B66" s="1" t="s">
        <v>72</v>
      </c>
      <c r="C66" s="3">
        <v>3</v>
      </c>
      <c r="D66" t="s">
        <v>56</v>
      </c>
      <c r="E66">
        <v>7</v>
      </c>
      <c r="F66">
        <v>15</v>
      </c>
      <c r="G66">
        <v>4.8630000000000004</v>
      </c>
      <c r="H66" s="9">
        <v>876.96</v>
      </c>
      <c r="I66" s="7">
        <v>8.8888888888888892E-2</v>
      </c>
      <c r="J66" s="9">
        <v>2.1333333333333333</v>
      </c>
    </row>
    <row r="67" spans="1:10">
      <c r="A67" s="3" t="s">
        <v>30</v>
      </c>
      <c r="B67" s="1" t="s">
        <v>72</v>
      </c>
      <c r="C67" s="3">
        <v>4</v>
      </c>
      <c r="D67" t="s">
        <v>56</v>
      </c>
      <c r="E67">
        <v>16</v>
      </c>
      <c r="F67">
        <v>20</v>
      </c>
      <c r="G67">
        <v>10.228</v>
      </c>
      <c r="H67" s="9">
        <v>1071.8399999999999</v>
      </c>
      <c r="I67" s="7">
        <v>0.13819444444444443</v>
      </c>
      <c r="J67" s="9">
        <v>3.3166666666666669</v>
      </c>
    </row>
    <row r="68" spans="1:10">
      <c r="A68" s="3" t="s">
        <v>52</v>
      </c>
      <c r="B68" s="1" t="s">
        <v>72</v>
      </c>
      <c r="C68" s="3">
        <v>5</v>
      </c>
      <c r="D68" t="s">
        <v>56</v>
      </c>
      <c r="E68">
        <v>14</v>
      </c>
      <c r="F68">
        <v>20</v>
      </c>
      <c r="G68">
        <v>5.367</v>
      </c>
      <c r="H68" s="9">
        <v>876.96</v>
      </c>
      <c r="I68" s="7">
        <v>0.15069444444444444</v>
      </c>
      <c r="J68" s="9">
        <v>3.6166666666666667</v>
      </c>
    </row>
    <row r="69" spans="1:10">
      <c r="A69" s="3" t="s">
        <v>22</v>
      </c>
      <c r="B69" s="1" t="s">
        <v>72</v>
      </c>
      <c r="C69" s="3">
        <v>6</v>
      </c>
      <c r="D69" t="s">
        <v>56</v>
      </c>
      <c r="E69">
        <v>13</v>
      </c>
      <c r="F69">
        <v>35</v>
      </c>
      <c r="G69">
        <v>8.8780000000000001</v>
      </c>
      <c r="H69" s="9">
        <v>584.64</v>
      </c>
      <c r="I69" s="7">
        <v>0.13749999999999998</v>
      </c>
      <c r="J69" s="9">
        <v>3.3</v>
      </c>
    </row>
    <row r="70" spans="1:10">
      <c r="A70" s="3" t="s">
        <v>15</v>
      </c>
      <c r="B70" s="1" t="s">
        <v>72</v>
      </c>
      <c r="C70" s="3">
        <v>7</v>
      </c>
      <c r="D70" t="s">
        <v>56</v>
      </c>
      <c r="E70">
        <v>5</v>
      </c>
      <c r="F70">
        <v>15</v>
      </c>
      <c r="G70">
        <v>9.6769999999999996</v>
      </c>
      <c r="H70" s="9">
        <v>1169.28</v>
      </c>
      <c r="I70" s="7">
        <v>0.18680555555555556</v>
      </c>
      <c r="J70" s="9">
        <v>4.4833333333333334</v>
      </c>
    </row>
    <row r="71" spans="1:10">
      <c r="A71" s="3" t="s">
        <v>94</v>
      </c>
      <c r="B71" s="1" t="s">
        <v>72</v>
      </c>
      <c r="C71" s="3">
        <v>8</v>
      </c>
      <c r="D71" t="s">
        <v>56</v>
      </c>
      <c r="E71">
        <v>24</v>
      </c>
      <c r="F71">
        <v>25</v>
      </c>
      <c r="G71">
        <v>7.6820000000000004</v>
      </c>
      <c r="H71" s="9">
        <v>682.07999999999993</v>
      </c>
      <c r="I71" s="7">
        <v>0.17361111111111113</v>
      </c>
      <c r="J71" s="9">
        <v>4.166666666666667</v>
      </c>
    </row>
    <row r="72" spans="1:10">
      <c r="A72" s="3" t="s">
        <v>95</v>
      </c>
      <c r="B72" s="1" t="s">
        <v>72</v>
      </c>
      <c r="C72" s="3">
        <v>9</v>
      </c>
      <c r="D72" t="s">
        <v>54</v>
      </c>
      <c r="E72">
        <v>15</v>
      </c>
      <c r="F72">
        <v>25</v>
      </c>
      <c r="G72">
        <v>12.920999999999999</v>
      </c>
      <c r="H72" s="9">
        <v>1071.8399999999999</v>
      </c>
      <c r="I72" s="7">
        <v>0.12847222222222224</v>
      </c>
      <c r="J72" s="9">
        <v>3.0833333333333335</v>
      </c>
    </row>
    <row r="73" spans="1:10">
      <c r="A73" s="3" t="s">
        <v>27</v>
      </c>
      <c r="B73" s="1" t="s">
        <v>72</v>
      </c>
      <c r="C73" s="3">
        <v>10</v>
      </c>
      <c r="D73" t="s">
        <v>54</v>
      </c>
      <c r="E73">
        <v>16</v>
      </c>
      <c r="F73">
        <v>25</v>
      </c>
      <c r="G73">
        <v>4.7649999999999997</v>
      </c>
      <c r="H73" s="9">
        <v>779.52</v>
      </c>
      <c r="I73" s="7">
        <v>0.10416666666666667</v>
      </c>
      <c r="J73" s="9">
        <v>2.5</v>
      </c>
    </row>
    <row r="74" spans="1:10">
      <c r="A74" s="3" t="s">
        <v>83</v>
      </c>
      <c r="B74" s="1" t="s">
        <v>72</v>
      </c>
      <c r="C74" s="3">
        <v>11</v>
      </c>
      <c r="D74" t="s">
        <v>54</v>
      </c>
      <c r="E74">
        <v>15</v>
      </c>
      <c r="F74">
        <v>20</v>
      </c>
      <c r="G74">
        <v>6.0960000000000001</v>
      </c>
      <c r="H74" s="9">
        <v>974.4</v>
      </c>
      <c r="I74" s="7">
        <v>0.1388888888888889</v>
      </c>
      <c r="J74" s="9">
        <v>3.3333333333333335</v>
      </c>
    </row>
    <row r="75" spans="1:10">
      <c r="A75" s="3" t="s">
        <v>96</v>
      </c>
      <c r="B75" s="1" t="s">
        <v>72</v>
      </c>
      <c r="C75" s="3">
        <v>12</v>
      </c>
      <c r="D75" t="s">
        <v>54</v>
      </c>
      <c r="E75">
        <v>26</v>
      </c>
      <c r="F75">
        <v>25</v>
      </c>
      <c r="G75">
        <v>13.111000000000001</v>
      </c>
      <c r="H75" s="9">
        <v>1364.1599999999999</v>
      </c>
      <c r="I75" s="7">
        <v>0.125</v>
      </c>
      <c r="J75" s="9">
        <v>3</v>
      </c>
    </row>
    <row r="76" spans="1:10">
      <c r="A76" s="3" t="s">
        <v>97</v>
      </c>
      <c r="B76" s="1" t="s">
        <v>72</v>
      </c>
      <c r="C76" s="3">
        <v>13</v>
      </c>
      <c r="D76" t="s">
        <v>54</v>
      </c>
      <c r="E76">
        <v>15</v>
      </c>
      <c r="F76">
        <v>15</v>
      </c>
      <c r="G76">
        <v>7.2</v>
      </c>
      <c r="H76" s="9">
        <v>779.52</v>
      </c>
      <c r="I76" s="7">
        <v>0.12152777777777778</v>
      </c>
      <c r="J76" s="9">
        <v>2.9166666666666665</v>
      </c>
    </row>
    <row r="77" spans="1:10">
      <c r="A77" s="3" t="s">
        <v>174</v>
      </c>
      <c r="B77" s="1" t="s">
        <v>73</v>
      </c>
      <c r="C77" s="3">
        <v>1</v>
      </c>
      <c r="D77" t="s">
        <v>56</v>
      </c>
      <c r="H77" s="9">
        <v>252.76</v>
      </c>
      <c r="I77" s="7">
        <v>0.16041666666666668</v>
      </c>
      <c r="J77" s="9">
        <v>3.85</v>
      </c>
    </row>
    <row r="78" spans="1:10">
      <c r="A78" s="3" t="s">
        <v>103</v>
      </c>
      <c r="B78" s="1" t="s">
        <v>73</v>
      </c>
      <c r="C78" s="3">
        <v>2</v>
      </c>
      <c r="D78" t="s">
        <v>54</v>
      </c>
      <c r="E78">
        <v>33</v>
      </c>
      <c r="F78">
        <v>35</v>
      </c>
      <c r="G78">
        <v>1.458</v>
      </c>
      <c r="H78" s="9">
        <v>505.52</v>
      </c>
      <c r="I78" s="7">
        <v>9.0972222222222218E-2</v>
      </c>
      <c r="J78" s="9">
        <v>2.1833333333333331</v>
      </c>
    </row>
    <row r="79" spans="1:10">
      <c r="A79" s="3" t="s">
        <v>17</v>
      </c>
      <c r="B79" s="1" t="s">
        <v>73</v>
      </c>
      <c r="C79" s="3">
        <v>3</v>
      </c>
      <c r="D79" t="s">
        <v>54</v>
      </c>
      <c r="E79">
        <v>20</v>
      </c>
      <c r="F79">
        <v>30</v>
      </c>
      <c r="G79">
        <v>3.5640000000000001</v>
      </c>
      <c r="H79" s="9">
        <v>379.14</v>
      </c>
      <c r="I79" s="7">
        <v>0.11180555555555556</v>
      </c>
      <c r="J79" s="9">
        <v>2.6833333333333331</v>
      </c>
    </row>
    <row r="80" spans="1:10">
      <c r="A80" s="3" t="s">
        <v>79</v>
      </c>
      <c r="B80" s="1" t="s">
        <v>73</v>
      </c>
      <c r="C80" s="3">
        <v>4</v>
      </c>
      <c r="D80" t="s">
        <v>56</v>
      </c>
      <c r="E80">
        <v>6</v>
      </c>
      <c r="F80">
        <v>20</v>
      </c>
      <c r="G80">
        <v>10.151</v>
      </c>
      <c r="H80" s="9">
        <v>505.52</v>
      </c>
      <c r="I80" s="7">
        <v>0.1125</v>
      </c>
      <c r="J80" s="9">
        <v>2.7</v>
      </c>
    </row>
    <row r="81" spans="1:10">
      <c r="A81" s="3" t="s">
        <v>82</v>
      </c>
      <c r="B81" s="1" t="s">
        <v>73</v>
      </c>
      <c r="C81" s="3">
        <v>5</v>
      </c>
      <c r="D81" t="s">
        <v>54</v>
      </c>
      <c r="E81">
        <v>20</v>
      </c>
      <c r="F81">
        <v>20</v>
      </c>
      <c r="G81">
        <v>9.8670000000000009</v>
      </c>
      <c r="H81" s="9">
        <v>315.95</v>
      </c>
      <c r="I81" s="7">
        <v>0.1076388888888889</v>
      </c>
      <c r="J81" s="9">
        <v>2.5833333333333335</v>
      </c>
    </row>
    <row r="82" spans="1:10">
      <c r="A82" s="3" t="s">
        <v>100</v>
      </c>
      <c r="B82" s="1" t="s">
        <v>73</v>
      </c>
      <c r="C82" s="3">
        <v>6</v>
      </c>
      <c r="D82" t="s">
        <v>56</v>
      </c>
      <c r="E82">
        <v>23</v>
      </c>
      <c r="F82">
        <v>30</v>
      </c>
      <c r="G82">
        <v>13.333</v>
      </c>
      <c r="H82" s="9">
        <v>379.14</v>
      </c>
      <c r="I82" s="7">
        <v>0.11527777777777777</v>
      </c>
      <c r="J82" s="9">
        <v>2.7666666666666666</v>
      </c>
    </row>
    <row r="83" spans="1:10">
      <c r="A83" s="3" t="s">
        <v>173</v>
      </c>
      <c r="B83" s="1" t="s">
        <v>73</v>
      </c>
      <c r="C83" s="3">
        <v>7</v>
      </c>
      <c r="D83" t="s">
        <v>56</v>
      </c>
      <c r="H83" s="9">
        <v>631.9</v>
      </c>
      <c r="I83" s="7">
        <v>0.14652777777777778</v>
      </c>
      <c r="J83" s="9">
        <v>3.5166666666666666</v>
      </c>
    </row>
    <row r="84" spans="1:10">
      <c r="A84" s="3" t="s">
        <v>181</v>
      </c>
      <c r="B84" s="1" t="s">
        <v>73</v>
      </c>
      <c r="C84" s="3">
        <v>8</v>
      </c>
      <c r="D84" t="s">
        <v>54</v>
      </c>
      <c r="E84">
        <v>9</v>
      </c>
      <c r="F84">
        <v>20</v>
      </c>
      <c r="G84">
        <v>13.862</v>
      </c>
      <c r="H84" s="9">
        <v>568.71</v>
      </c>
      <c r="I84" s="7">
        <v>0.1277777777777778</v>
      </c>
      <c r="J84" s="9">
        <v>3.0666666666666669</v>
      </c>
    </row>
    <row r="85" spans="1:10">
      <c r="A85" s="3" t="s">
        <v>182</v>
      </c>
      <c r="B85" s="1" t="s">
        <v>73</v>
      </c>
      <c r="C85" s="3">
        <v>9</v>
      </c>
      <c r="D85" t="s">
        <v>54</v>
      </c>
      <c r="E85">
        <v>33</v>
      </c>
      <c r="F85">
        <v>25</v>
      </c>
      <c r="G85">
        <v>13.353</v>
      </c>
      <c r="H85" s="9">
        <v>821.47</v>
      </c>
      <c r="I85" s="7">
        <v>8.4027777777777771E-2</v>
      </c>
      <c r="J85" s="9">
        <v>2.0166666666666666</v>
      </c>
    </row>
    <row r="86" spans="1:10">
      <c r="A86" s="3" t="s">
        <v>21</v>
      </c>
      <c r="B86" s="1" t="s">
        <v>73</v>
      </c>
      <c r="C86" s="3">
        <v>10</v>
      </c>
      <c r="D86" t="s">
        <v>56</v>
      </c>
      <c r="E86">
        <v>15</v>
      </c>
      <c r="F86">
        <v>25</v>
      </c>
      <c r="G86">
        <v>15.044</v>
      </c>
      <c r="H86" s="9">
        <v>505.52</v>
      </c>
      <c r="I86" s="7">
        <v>0.12708333333333333</v>
      </c>
      <c r="J86" s="9">
        <v>3.05</v>
      </c>
    </row>
    <row r="87" spans="1:10">
      <c r="A87" s="3" t="s">
        <v>122</v>
      </c>
      <c r="B87" t="s">
        <v>73</v>
      </c>
      <c r="C87" s="3">
        <v>11</v>
      </c>
      <c r="D87" t="s">
        <v>56</v>
      </c>
      <c r="E87">
        <v>42</v>
      </c>
      <c r="F87">
        <v>25</v>
      </c>
      <c r="G87">
        <v>13.516999999999999</v>
      </c>
      <c r="H87" s="9">
        <v>505.52</v>
      </c>
      <c r="I87" s="7">
        <v>0.13125000000000001</v>
      </c>
      <c r="J87" s="9">
        <v>3.15</v>
      </c>
    </row>
    <row r="88" spans="1:10">
      <c r="A88" s="3" t="s">
        <v>129</v>
      </c>
      <c r="B88" s="1" t="s">
        <v>73</v>
      </c>
      <c r="C88" s="3">
        <v>12</v>
      </c>
      <c r="D88" t="s">
        <v>56</v>
      </c>
      <c r="E88">
        <v>41</v>
      </c>
      <c r="F88">
        <v>20</v>
      </c>
      <c r="G88">
        <v>5.0410000000000004</v>
      </c>
      <c r="H88" s="9">
        <v>758.28</v>
      </c>
      <c r="I88" s="7">
        <v>0.10486111111111111</v>
      </c>
      <c r="J88" s="9">
        <v>2.5166666666666666</v>
      </c>
    </row>
    <row r="89" spans="1:10">
      <c r="A89" s="3" t="s">
        <v>130</v>
      </c>
      <c r="B89" s="1" t="s">
        <v>73</v>
      </c>
      <c r="C89" s="3">
        <v>13</v>
      </c>
      <c r="D89" t="s">
        <v>56</v>
      </c>
      <c r="E89">
        <v>38</v>
      </c>
      <c r="F89">
        <v>20</v>
      </c>
      <c r="G89">
        <v>5.2489999999999997</v>
      </c>
      <c r="H89" s="9">
        <v>631.9</v>
      </c>
      <c r="I89" s="7">
        <v>9.5833333333333326E-2</v>
      </c>
      <c r="J89" s="9">
        <v>2.2999999999999998</v>
      </c>
    </row>
    <row r="90" spans="1:10">
      <c r="A90" s="3" t="s">
        <v>55</v>
      </c>
      <c r="B90" s="1" t="s">
        <v>74</v>
      </c>
      <c r="C90" s="3">
        <v>1</v>
      </c>
      <c r="D90" t="s">
        <v>56</v>
      </c>
      <c r="E90">
        <v>34</v>
      </c>
      <c r="F90">
        <v>30</v>
      </c>
      <c r="H90" s="9">
        <v>1433.7</v>
      </c>
      <c r="I90" s="7">
        <v>0.11597222222222221</v>
      </c>
      <c r="J90" s="9">
        <v>2.7833333333333332</v>
      </c>
    </row>
    <row r="91" spans="1:10">
      <c r="A91" s="3" t="s">
        <v>61</v>
      </c>
      <c r="B91" s="1" t="s">
        <v>74</v>
      </c>
      <c r="C91" s="3">
        <v>2</v>
      </c>
      <c r="D91" t="s">
        <v>54</v>
      </c>
      <c r="E91">
        <v>32</v>
      </c>
      <c r="F91">
        <v>30</v>
      </c>
      <c r="H91" s="9">
        <v>764.64</v>
      </c>
      <c r="I91" s="7">
        <v>0.11875000000000001</v>
      </c>
      <c r="J91" s="9">
        <v>2.85</v>
      </c>
    </row>
    <row r="92" spans="1:10">
      <c r="A92" s="3" t="s">
        <v>57</v>
      </c>
      <c r="B92" s="1" t="s">
        <v>74</v>
      </c>
      <c r="C92" s="3">
        <v>3</v>
      </c>
      <c r="D92" t="s">
        <v>56</v>
      </c>
      <c r="E92">
        <v>46</v>
      </c>
      <c r="F92">
        <v>30</v>
      </c>
      <c r="H92" s="9">
        <v>1146.96</v>
      </c>
      <c r="I92" s="7">
        <v>9.5833333333333326E-2</v>
      </c>
      <c r="J92" s="9">
        <v>2.2999999999999998</v>
      </c>
    </row>
    <row r="93" spans="1:10">
      <c r="A93" s="3" t="s">
        <v>63</v>
      </c>
      <c r="B93" s="1" t="s">
        <v>74</v>
      </c>
      <c r="C93" s="3">
        <v>4</v>
      </c>
      <c r="D93" t="s">
        <v>54</v>
      </c>
      <c r="E93">
        <v>31</v>
      </c>
      <c r="F93">
        <v>20</v>
      </c>
      <c r="H93" s="9">
        <v>1624.86</v>
      </c>
      <c r="I93" s="7">
        <v>0.18819444444444444</v>
      </c>
      <c r="J93" s="9">
        <v>4.5166666666666666</v>
      </c>
    </row>
    <row r="94" spans="1:10">
      <c r="A94" s="3" t="s">
        <v>64</v>
      </c>
      <c r="B94" s="1" t="s">
        <v>74</v>
      </c>
      <c r="C94" s="3">
        <v>5</v>
      </c>
      <c r="D94" t="s">
        <v>56</v>
      </c>
      <c r="E94">
        <v>19</v>
      </c>
      <c r="F94">
        <v>20</v>
      </c>
      <c r="H94" s="9">
        <v>716.85</v>
      </c>
      <c r="I94" s="7">
        <v>0.11041666666666666</v>
      </c>
      <c r="J94" s="9">
        <v>2.65</v>
      </c>
    </row>
    <row r="95" spans="1:10">
      <c r="A95" s="3" t="s">
        <v>31</v>
      </c>
      <c r="B95" s="1" t="s">
        <v>74</v>
      </c>
      <c r="C95" s="3">
        <v>6</v>
      </c>
      <c r="D95" t="s">
        <v>54</v>
      </c>
      <c r="E95">
        <v>32</v>
      </c>
      <c r="F95">
        <v>20</v>
      </c>
      <c r="G95">
        <v>7.58</v>
      </c>
      <c r="H95" s="9">
        <v>1146.96</v>
      </c>
      <c r="I95" s="7">
        <v>0.10694444444444444</v>
      </c>
      <c r="J95" s="9">
        <v>2.5666666666666669</v>
      </c>
    </row>
    <row r="96" spans="1:10">
      <c r="A96" s="3" t="s">
        <v>109</v>
      </c>
      <c r="B96" s="1" t="s">
        <v>74</v>
      </c>
      <c r="C96" s="3">
        <v>7</v>
      </c>
      <c r="D96" t="s">
        <v>56</v>
      </c>
      <c r="E96">
        <v>22</v>
      </c>
      <c r="F96">
        <v>15</v>
      </c>
      <c r="H96" s="9">
        <v>860.22</v>
      </c>
      <c r="I96" s="7">
        <v>0.1111111111111111</v>
      </c>
      <c r="J96" s="9">
        <v>2.6666666666666665</v>
      </c>
    </row>
    <row r="97" spans="1:10">
      <c r="A97" s="3" t="s">
        <v>25</v>
      </c>
      <c r="B97" s="1" t="s">
        <v>74</v>
      </c>
      <c r="C97" s="3">
        <v>8</v>
      </c>
      <c r="D97" t="s">
        <v>54</v>
      </c>
      <c r="E97">
        <v>5</v>
      </c>
      <c r="F97">
        <v>15</v>
      </c>
      <c r="G97">
        <v>7.5549999999999997</v>
      </c>
      <c r="H97" s="9">
        <v>573.48</v>
      </c>
      <c r="I97" s="7">
        <v>0.13402777777777777</v>
      </c>
      <c r="J97" s="9">
        <v>3.2166666666666668</v>
      </c>
    </row>
    <row r="98" spans="1:10">
      <c r="A98" s="3" t="s">
        <v>10</v>
      </c>
      <c r="B98" s="1" t="s">
        <v>74</v>
      </c>
      <c r="C98" s="3">
        <v>9</v>
      </c>
      <c r="D98" t="s">
        <v>56</v>
      </c>
      <c r="E98">
        <v>12</v>
      </c>
      <c r="F98">
        <v>15</v>
      </c>
      <c r="G98">
        <v>3.5</v>
      </c>
      <c r="H98" s="9">
        <v>955.8</v>
      </c>
      <c r="I98" s="7">
        <v>0.10625</v>
      </c>
      <c r="J98" s="9">
        <v>2.5499999999999998</v>
      </c>
    </row>
    <row r="99" spans="1:10">
      <c r="A99" s="3" t="s">
        <v>53</v>
      </c>
      <c r="B99" s="1" t="s">
        <v>74</v>
      </c>
      <c r="C99" s="3">
        <v>10</v>
      </c>
      <c r="D99" t="s">
        <v>56</v>
      </c>
      <c r="E99">
        <v>70</v>
      </c>
      <c r="F99">
        <v>30</v>
      </c>
      <c r="H99" s="9">
        <v>1529.28</v>
      </c>
      <c r="I99" s="7">
        <v>0.11458333333333333</v>
      </c>
      <c r="J99" s="9">
        <v>2.75</v>
      </c>
    </row>
    <row r="100" spans="1:10">
      <c r="A100" s="3" t="s">
        <v>62</v>
      </c>
      <c r="B100" s="1" t="s">
        <v>74</v>
      </c>
      <c r="C100" s="3">
        <v>11</v>
      </c>
      <c r="D100" t="s">
        <v>56</v>
      </c>
      <c r="E100">
        <v>48</v>
      </c>
      <c r="F100">
        <v>30</v>
      </c>
      <c r="H100" s="9">
        <v>1146.96</v>
      </c>
      <c r="I100" s="7">
        <v>0.10555555555555556</v>
      </c>
      <c r="J100" s="9">
        <v>2.5333333333333332</v>
      </c>
    </row>
    <row r="101" spans="1:10">
      <c r="A101" s="3" t="s">
        <v>187</v>
      </c>
      <c r="B101" s="1" t="s">
        <v>74</v>
      </c>
      <c r="C101" s="3">
        <v>12</v>
      </c>
      <c r="D101" t="s">
        <v>54</v>
      </c>
      <c r="E101">
        <v>16</v>
      </c>
      <c r="F101">
        <v>15</v>
      </c>
      <c r="G101">
        <v>1.286</v>
      </c>
      <c r="I101" s="7">
        <v>9.7222222222222224E-2</v>
      </c>
      <c r="J101" s="9">
        <v>2.3333333333333335</v>
      </c>
    </row>
    <row r="102" spans="1:10">
      <c r="A102" s="3" t="s">
        <v>185</v>
      </c>
      <c r="B102" s="1" t="s">
        <v>74</v>
      </c>
      <c r="C102" s="3">
        <v>14</v>
      </c>
      <c r="D102" t="s">
        <v>54</v>
      </c>
      <c r="H102" s="9">
        <v>0</v>
      </c>
      <c r="I102" s="7">
        <v>9.6527777777777768E-2</v>
      </c>
      <c r="J102" s="9">
        <v>2.3166666666666669</v>
      </c>
    </row>
    <row r="103" spans="1:10">
      <c r="A103" s="3" t="s">
        <v>81</v>
      </c>
      <c r="B103" s="1" t="s">
        <v>74</v>
      </c>
      <c r="C103" s="3">
        <v>15</v>
      </c>
      <c r="D103" t="s">
        <v>56</v>
      </c>
      <c r="E103">
        <v>37</v>
      </c>
      <c r="F103">
        <v>30</v>
      </c>
      <c r="G103">
        <v>16.134</v>
      </c>
      <c r="H103" s="9">
        <v>0</v>
      </c>
      <c r="I103" s="7">
        <v>0.17708333333333334</v>
      </c>
      <c r="J103" s="9">
        <v>4.25</v>
      </c>
    </row>
    <row r="104" spans="1:10">
      <c r="A104" s="3" t="s">
        <v>188</v>
      </c>
      <c r="B104" s="1" t="s">
        <v>34</v>
      </c>
      <c r="C104" s="3">
        <v>1</v>
      </c>
      <c r="D104" t="s">
        <v>56</v>
      </c>
      <c r="H104" s="9">
        <v>376.5</v>
      </c>
      <c r="I104" s="7">
        <v>0.1388888888888889</v>
      </c>
      <c r="J104" s="9">
        <v>3.3333333333333335</v>
      </c>
    </row>
    <row r="105" spans="1:10">
      <c r="A105" s="3" t="s">
        <v>190</v>
      </c>
      <c r="B105" s="1" t="s">
        <v>34</v>
      </c>
      <c r="C105" s="3">
        <v>2</v>
      </c>
      <c r="D105" t="s">
        <v>54</v>
      </c>
      <c r="E105">
        <v>7</v>
      </c>
      <c r="F105">
        <v>15</v>
      </c>
      <c r="G105">
        <v>13.579000000000001</v>
      </c>
      <c r="H105" s="9">
        <v>627.5</v>
      </c>
      <c r="I105" s="7">
        <v>0.14652777777777778</v>
      </c>
      <c r="J105" s="9">
        <v>3.5166666666666666</v>
      </c>
    </row>
    <row r="106" spans="1:10">
      <c r="A106" s="3" t="s">
        <v>101</v>
      </c>
      <c r="B106" s="1" t="s">
        <v>34</v>
      </c>
      <c r="C106" s="3">
        <v>3</v>
      </c>
      <c r="D106" t="s">
        <v>56</v>
      </c>
      <c r="E106">
        <v>24</v>
      </c>
      <c r="F106">
        <v>30</v>
      </c>
      <c r="G106">
        <v>15.858000000000001</v>
      </c>
      <c r="H106" s="9">
        <v>502</v>
      </c>
      <c r="I106" s="7">
        <v>0.17847222222222223</v>
      </c>
      <c r="J106" s="9">
        <v>4.2833333333333332</v>
      </c>
    </row>
    <row r="107" spans="1:10">
      <c r="A107" s="3" t="s">
        <v>24</v>
      </c>
      <c r="B107" s="1" t="s">
        <v>34</v>
      </c>
      <c r="C107" s="3">
        <v>4</v>
      </c>
      <c r="D107" t="s">
        <v>54</v>
      </c>
      <c r="E107">
        <v>43</v>
      </c>
      <c r="F107">
        <v>25</v>
      </c>
      <c r="G107">
        <v>14.051</v>
      </c>
      <c r="H107" s="9">
        <v>690.25</v>
      </c>
      <c r="I107" s="7">
        <v>0.16666666666666666</v>
      </c>
      <c r="J107" s="9">
        <v>4</v>
      </c>
    </row>
    <row r="108" spans="1:10">
      <c r="A108" s="3" t="s">
        <v>105</v>
      </c>
      <c r="B108" s="1" t="s">
        <v>34</v>
      </c>
      <c r="C108" s="3">
        <v>5</v>
      </c>
      <c r="D108" t="s">
        <v>56</v>
      </c>
      <c r="E108">
        <v>25</v>
      </c>
      <c r="F108">
        <v>25</v>
      </c>
      <c r="G108">
        <v>15.351000000000001</v>
      </c>
      <c r="H108" s="9">
        <v>313.75</v>
      </c>
      <c r="I108" s="7">
        <v>0.13125000000000001</v>
      </c>
      <c r="J108" s="9">
        <v>3.15</v>
      </c>
    </row>
    <row r="109" spans="1:10">
      <c r="A109" s="3" t="s">
        <v>110</v>
      </c>
      <c r="B109" s="1" t="s">
        <v>34</v>
      </c>
      <c r="C109" s="3">
        <v>6</v>
      </c>
      <c r="D109" t="s">
        <v>54</v>
      </c>
      <c r="E109">
        <v>9</v>
      </c>
      <c r="F109">
        <v>15</v>
      </c>
      <c r="G109">
        <v>9.3330000000000002</v>
      </c>
      <c r="H109" s="9">
        <v>439.25</v>
      </c>
      <c r="I109" s="7">
        <v>0.14583333333333334</v>
      </c>
      <c r="J109" s="9">
        <v>3.5</v>
      </c>
    </row>
    <row r="110" spans="1:10">
      <c r="A110" s="3" t="s">
        <v>128</v>
      </c>
      <c r="B110" s="1" t="s">
        <v>34</v>
      </c>
      <c r="C110" s="3">
        <v>7</v>
      </c>
      <c r="D110" t="s">
        <v>56</v>
      </c>
      <c r="E110">
        <v>8</v>
      </c>
      <c r="F110">
        <v>15</v>
      </c>
      <c r="G110">
        <v>22.3</v>
      </c>
      <c r="H110" s="9">
        <v>439.25</v>
      </c>
      <c r="I110" s="7">
        <v>0.13541666666666666</v>
      </c>
      <c r="J110" s="9">
        <v>3.25</v>
      </c>
    </row>
    <row r="111" spans="1:10">
      <c r="A111" s="3" t="s">
        <v>35</v>
      </c>
      <c r="B111" s="1" t="s">
        <v>34</v>
      </c>
      <c r="C111" s="3">
        <v>8</v>
      </c>
      <c r="D111" t="s">
        <v>56</v>
      </c>
      <c r="E111">
        <v>3</v>
      </c>
      <c r="F111">
        <v>15</v>
      </c>
      <c r="G111">
        <v>9.2810000000000006</v>
      </c>
      <c r="H111" s="9">
        <v>376.5</v>
      </c>
      <c r="I111" s="7">
        <v>0.12291666666666667</v>
      </c>
      <c r="J111" s="9">
        <v>2.95</v>
      </c>
    </row>
    <row r="112" spans="1:10">
      <c r="A112" s="3" t="s">
        <v>138</v>
      </c>
      <c r="B112" s="1" t="s">
        <v>34</v>
      </c>
      <c r="C112" s="3">
        <v>9</v>
      </c>
      <c r="D112" t="s">
        <v>54</v>
      </c>
      <c r="E112">
        <v>5</v>
      </c>
      <c r="F112">
        <v>15</v>
      </c>
      <c r="G112">
        <v>5.9489999999999998</v>
      </c>
      <c r="H112" s="9">
        <v>439.25</v>
      </c>
      <c r="I112" s="7">
        <v>0.16527777777777777</v>
      </c>
      <c r="J112" s="9">
        <v>3.9666666666666668</v>
      </c>
    </row>
    <row r="113" spans="1:10">
      <c r="A113" s="3" t="s">
        <v>14</v>
      </c>
      <c r="B113" s="1" t="s">
        <v>34</v>
      </c>
      <c r="C113" s="3">
        <v>10</v>
      </c>
      <c r="D113" t="s">
        <v>56</v>
      </c>
      <c r="E113">
        <v>12</v>
      </c>
      <c r="F113">
        <v>15</v>
      </c>
      <c r="G113">
        <v>7.1189999999999998</v>
      </c>
      <c r="H113" s="9">
        <v>502</v>
      </c>
      <c r="I113" s="7">
        <v>0.15347222222222223</v>
      </c>
      <c r="J113" s="9">
        <v>3.6833333333333331</v>
      </c>
    </row>
    <row r="114" spans="1:10">
      <c r="A114" s="3" t="s">
        <v>107</v>
      </c>
      <c r="B114" s="1" t="s">
        <v>34</v>
      </c>
      <c r="C114" s="3">
        <v>11</v>
      </c>
      <c r="D114" t="s">
        <v>54</v>
      </c>
      <c r="E114">
        <v>13</v>
      </c>
      <c r="F114">
        <v>15</v>
      </c>
      <c r="G114">
        <v>8.657</v>
      </c>
      <c r="H114" s="9">
        <v>753</v>
      </c>
      <c r="I114" s="7">
        <v>0.16874999999999998</v>
      </c>
      <c r="J114" s="9">
        <v>4.05</v>
      </c>
    </row>
    <row r="115" spans="1:10">
      <c r="A115" s="3" t="s">
        <v>50</v>
      </c>
      <c r="B115" s="1" t="s">
        <v>34</v>
      </c>
      <c r="C115" s="3">
        <v>12</v>
      </c>
      <c r="D115" t="s">
        <v>56</v>
      </c>
      <c r="E115">
        <v>25</v>
      </c>
      <c r="F115">
        <v>20</v>
      </c>
      <c r="G115">
        <v>10.121</v>
      </c>
      <c r="H115" s="9">
        <v>502</v>
      </c>
      <c r="I115" s="7">
        <v>0.18680555555555556</v>
      </c>
      <c r="J115" s="9">
        <v>4.4833333333333334</v>
      </c>
    </row>
    <row r="116" spans="1:10">
      <c r="A116" s="3" t="s">
        <v>189</v>
      </c>
      <c r="B116" s="1" t="s">
        <v>34</v>
      </c>
      <c r="C116" s="3">
        <v>14</v>
      </c>
      <c r="D116" t="s">
        <v>56</v>
      </c>
      <c r="H116" s="9">
        <v>0</v>
      </c>
      <c r="I116" s="7">
        <v>0.12569444444444444</v>
      </c>
      <c r="J116" s="9">
        <v>3.0166666666666666</v>
      </c>
    </row>
    <row r="118" spans="1:10">
      <c r="E118">
        <v>0</v>
      </c>
      <c r="G118">
        <v>0</v>
      </c>
    </row>
    <row r="119" spans="1:10">
      <c r="E119">
        <v>0</v>
      </c>
      <c r="G119">
        <v>0</v>
      </c>
      <c r="H119" s="9">
        <v>0</v>
      </c>
    </row>
    <row r="120" spans="1:10">
      <c r="E120">
        <v>0</v>
      </c>
      <c r="G120">
        <v>0</v>
      </c>
      <c r="H120" s="9">
        <v>0</v>
      </c>
    </row>
    <row r="121" spans="1:10">
      <c r="E121">
        <v>0</v>
      </c>
      <c r="G121">
        <v>0</v>
      </c>
    </row>
    <row r="122" spans="1:10">
      <c r="E122">
        <v>0</v>
      </c>
      <c r="G122">
        <v>0</v>
      </c>
    </row>
    <row r="123" spans="1:10">
      <c r="E123">
        <v>0</v>
      </c>
      <c r="G123">
        <v>0</v>
      </c>
    </row>
    <row r="124" spans="1:10">
      <c r="E124">
        <v>0</v>
      </c>
      <c r="G124">
        <v>0</v>
      </c>
    </row>
    <row r="125" spans="1:10">
      <c r="E125">
        <v>0</v>
      </c>
      <c r="G125">
        <v>0</v>
      </c>
    </row>
    <row r="126" spans="1:10">
      <c r="E126">
        <v>0</v>
      </c>
      <c r="G126">
        <v>0</v>
      </c>
    </row>
    <row r="127" spans="1:10">
      <c r="E127">
        <v>0</v>
      </c>
      <c r="G127">
        <v>0</v>
      </c>
    </row>
    <row r="128" spans="1:10">
      <c r="E128">
        <v>0</v>
      </c>
      <c r="G128">
        <v>0</v>
      </c>
    </row>
    <row r="129" spans="5:7">
      <c r="E129">
        <v>0</v>
      </c>
      <c r="G129">
        <v>0</v>
      </c>
    </row>
    <row r="130" spans="5:7">
      <c r="E130">
        <v>0</v>
      </c>
      <c r="G130">
        <v>0</v>
      </c>
    </row>
  </sheetData>
  <sortState ref="A2:J130">
    <sortCondition ref="B2:B130"/>
    <sortCondition ref="C2:C1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"/>
    </sheetView>
  </sheetViews>
  <sheetFormatPr baseColWidth="10" defaultRowHeight="15" x14ac:dyDescent="0"/>
  <sheetData>
    <row r="1" spans="1:4">
      <c r="A1" t="s">
        <v>69</v>
      </c>
      <c r="B1">
        <v>4.2727000000000004</v>
      </c>
      <c r="D1">
        <v>4.3520000000000003</v>
      </c>
    </row>
    <row r="2" spans="1:4">
      <c r="A2" t="s">
        <v>34</v>
      </c>
      <c r="B2">
        <v>5.5833000000000004</v>
      </c>
      <c r="D2">
        <v>0.70125000000000004</v>
      </c>
    </row>
    <row r="3" spans="1:4">
      <c r="A3" t="s">
        <v>73</v>
      </c>
      <c r="B3">
        <v>6.6923000000000004</v>
      </c>
      <c r="C3">
        <v>1.1444000000000001</v>
      </c>
      <c r="D3">
        <v>0.55110000000000003</v>
      </c>
    </row>
    <row r="4" spans="1:4">
      <c r="A4" t="s">
        <v>70</v>
      </c>
      <c r="B4">
        <v>8.75</v>
      </c>
      <c r="C4">
        <v>1.1444000000000001</v>
      </c>
      <c r="D4">
        <v>0.33889900000000001</v>
      </c>
    </row>
    <row r="5" spans="1:4">
      <c r="A5" t="s">
        <v>68</v>
      </c>
      <c r="B5">
        <v>14.083299999999999</v>
      </c>
      <c r="C5">
        <v>1.1444000000000001</v>
      </c>
      <c r="D5">
        <v>0</v>
      </c>
    </row>
    <row r="6" spans="1:4">
      <c r="A6" t="s">
        <v>74</v>
      </c>
      <c r="B6">
        <v>10.9091</v>
      </c>
      <c r="C6">
        <v>1.1444000000000001</v>
      </c>
      <c r="D6">
        <v>0.54778000000000004</v>
      </c>
    </row>
    <row r="7" spans="1:4">
      <c r="A7" t="s">
        <v>72</v>
      </c>
      <c r="B7">
        <v>16.307700000000001</v>
      </c>
      <c r="C7">
        <v>1.1444000000000001</v>
      </c>
      <c r="D7">
        <v>0.65332999999999997</v>
      </c>
    </row>
    <row r="8" spans="1:4">
      <c r="A8" t="s">
        <v>71</v>
      </c>
      <c r="B8">
        <v>20.8462</v>
      </c>
      <c r="D8">
        <v>0.68284999999999996</v>
      </c>
    </row>
    <row r="9" spans="1:4">
      <c r="A9" t="s">
        <v>33</v>
      </c>
      <c r="B9">
        <v>21.53</v>
      </c>
      <c r="D9">
        <v>0</v>
      </c>
    </row>
  </sheetData>
  <sortState ref="A1:D9">
    <sortCondition ref="B1:B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17" sqref="H17"/>
    </sheetView>
  </sheetViews>
  <sheetFormatPr baseColWidth="10" defaultRowHeight="15" x14ac:dyDescent="0"/>
  <sheetData>
    <row r="1" spans="1:8">
      <c r="A1" t="s">
        <v>41</v>
      </c>
      <c r="B1" t="s">
        <v>206</v>
      </c>
      <c r="C1" t="s">
        <v>208</v>
      </c>
      <c r="D1" t="s">
        <v>210</v>
      </c>
      <c r="E1" t="s">
        <v>207</v>
      </c>
      <c r="F1" t="s">
        <v>209</v>
      </c>
      <c r="G1" t="s">
        <v>211</v>
      </c>
      <c r="H1" t="s">
        <v>205</v>
      </c>
    </row>
    <row r="2" spans="1:8">
      <c r="A2" t="s">
        <v>68</v>
      </c>
      <c r="B2">
        <v>24.4376</v>
      </c>
      <c r="C2">
        <v>13.446999999999999</v>
      </c>
      <c r="D2">
        <v>7</v>
      </c>
      <c r="E2">
        <v>22.831900000000001</v>
      </c>
      <c r="F2">
        <v>13.6868</v>
      </c>
      <c r="G2">
        <v>5</v>
      </c>
      <c r="H2">
        <f>((B2-E2)/B2)*100</f>
        <v>6.5706124987723786</v>
      </c>
    </row>
    <row r="3" spans="1:8">
      <c r="A3" t="s">
        <v>69</v>
      </c>
      <c r="B3">
        <v>60.227400000000003</v>
      </c>
      <c r="C3">
        <v>10.721</v>
      </c>
      <c r="D3">
        <v>7</v>
      </c>
      <c r="E3">
        <v>29.532699999999998</v>
      </c>
      <c r="F3">
        <v>14.183</v>
      </c>
      <c r="G3">
        <v>4</v>
      </c>
      <c r="H3">
        <f t="shared" ref="H3:H10" si="0">((B3-E3)/B3)*100</f>
        <v>50.96467720671987</v>
      </c>
    </row>
    <row r="4" spans="1:8">
      <c r="A4" t="s">
        <v>70</v>
      </c>
      <c r="B4">
        <v>36.6509</v>
      </c>
      <c r="C4">
        <v>5.8</v>
      </c>
      <c r="D4">
        <v>7</v>
      </c>
      <c r="E4">
        <v>23.0137</v>
      </c>
      <c r="F4">
        <v>6.8625999999999996</v>
      </c>
      <c r="G4">
        <v>5</v>
      </c>
      <c r="H4">
        <f t="shared" si="0"/>
        <v>37.20836323255363</v>
      </c>
    </row>
    <row r="5" spans="1:8">
      <c r="A5" t="s">
        <v>71</v>
      </c>
      <c r="B5">
        <v>68.915099999999995</v>
      </c>
      <c r="C5">
        <v>9.5619999999999994</v>
      </c>
      <c r="D5">
        <v>8</v>
      </c>
      <c r="E5">
        <v>44.4604</v>
      </c>
      <c r="F5">
        <v>12.01</v>
      </c>
      <c r="G5">
        <v>5</v>
      </c>
      <c r="H5">
        <f t="shared" si="0"/>
        <v>35.485256496761949</v>
      </c>
    </row>
    <row r="6" spans="1:8">
      <c r="A6" t="s">
        <v>33</v>
      </c>
      <c r="B6">
        <v>21.785399999999999</v>
      </c>
      <c r="C6">
        <v>3.5190000000000001</v>
      </c>
      <c r="D6">
        <v>8</v>
      </c>
      <c r="E6">
        <v>12.161</v>
      </c>
      <c r="F6">
        <v>4.4516999999999998</v>
      </c>
      <c r="G6">
        <v>5</v>
      </c>
      <c r="H6">
        <f t="shared" si="0"/>
        <v>44.178211095504324</v>
      </c>
    </row>
    <row r="7" spans="1:8">
      <c r="A7" t="s">
        <v>72</v>
      </c>
      <c r="B7">
        <v>12.6785</v>
      </c>
      <c r="C7">
        <v>2.1959</v>
      </c>
      <c r="D7">
        <v>8</v>
      </c>
      <c r="E7">
        <v>15.34</v>
      </c>
      <c r="F7">
        <v>2.7759999999999998</v>
      </c>
      <c r="G7">
        <v>5</v>
      </c>
      <c r="H7">
        <f t="shared" si="0"/>
        <v>-20.992230942146158</v>
      </c>
    </row>
    <row r="8" spans="1:8">
      <c r="A8" t="s">
        <v>73</v>
      </c>
      <c r="B8">
        <v>37.436700000000002</v>
      </c>
      <c r="C8">
        <v>9.8759999999999994</v>
      </c>
      <c r="D8">
        <v>8</v>
      </c>
      <c r="E8">
        <v>47.465699999999998</v>
      </c>
      <c r="F8">
        <v>12.492000000000001</v>
      </c>
      <c r="G8">
        <v>5</v>
      </c>
      <c r="H8">
        <f t="shared" si="0"/>
        <v>-26.789220203703838</v>
      </c>
    </row>
    <row r="9" spans="1:8">
      <c r="A9" t="s">
        <v>74</v>
      </c>
      <c r="B9">
        <v>33.058399999999999</v>
      </c>
      <c r="C9">
        <v>5.63</v>
      </c>
      <c r="D9">
        <v>8</v>
      </c>
      <c r="E9">
        <v>23.229399999999998</v>
      </c>
      <c r="F9">
        <v>5.63</v>
      </c>
      <c r="G9">
        <v>5</v>
      </c>
      <c r="H9">
        <f t="shared" si="0"/>
        <v>29.732231444958018</v>
      </c>
    </row>
    <row r="10" spans="1:8">
      <c r="A10" t="s">
        <v>34</v>
      </c>
      <c r="B10">
        <v>40.243499999999997</v>
      </c>
      <c r="C10">
        <v>8.1639999999999997</v>
      </c>
      <c r="D10">
        <v>7</v>
      </c>
      <c r="E10">
        <v>13.652100000000001</v>
      </c>
      <c r="F10">
        <v>9.6598000000000006</v>
      </c>
      <c r="G10">
        <v>5</v>
      </c>
      <c r="H10">
        <f t="shared" si="0"/>
        <v>66.076260762607617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PLANT DRY WT</vt:lpstr>
      <vt:lpstr>traits</vt:lpstr>
      <vt:lpstr>Sheet3</vt:lpstr>
      <vt:lpstr>Sheet4</vt:lpstr>
      <vt:lpstr>Sheet5</vt:lpstr>
      <vt:lpstr>methods</vt:lpstr>
      <vt:lpstr>Sheet7</vt:lpstr>
      <vt:lpstr>ID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Colleen Nell</dc:creator>
  <cp:lastModifiedBy>Colleen Nell</cp:lastModifiedBy>
  <dcterms:created xsi:type="dcterms:W3CDTF">2015-03-16T23:30:20Z</dcterms:created>
  <dcterms:modified xsi:type="dcterms:W3CDTF">2015-07-22T15:15:13Z</dcterms:modified>
</cp:coreProperties>
</file>