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Inter-Ward Travel Data" sheetId="2" r:id="rId5"/>
    <sheet state="visible" name="Inter-Zone Travel Data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<sst xmlns="http://schemas.openxmlformats.org/spreadsheetml/2006/main" count="220" uniqueCount="106">
  <si>
    <t>wardIndex</t>
  </si>
  <si>
    <t>Zone</t>
  </si>
  <si>
    <t>wardNo</t>
  </si>
  <si>
    <t>at home</t>
  </si>
  <si>
    <t>Zone1</t>
  </si>
  <si>
    <t>Zone2</t>
  </si>
  <si>
    <t>Zone3</t>
  </si>
  <si>
    <t>Zone4</t>
  </si>
  <si>
    <t>Zone5</t>
  </si>
  <si>
    <t>Zone6</t>
  </si>
  <si>
    <t>Outside Of GMR</t>
  </si>
  <si>
    <t>Dest (area)</t>
  </si>
  <si>
    <t>A</t>
  </si>
  <si>
    <t>Alphabet</t>
  </si>
  <si>
    <t>wardName</t>
  </si>
  <si>
    <t>area.sq.km.</t>
  </si>
  <si>
    <t>totalPopulation</t>
  </si>
  <si>
    <t>Households</t>
  </si>
  <si>
    <t>slumDweFrac</t>
  </si>
  <si>
    <t>slumDwePop</t>
  </si>
  <si>
    <t>nonslumDwePop</t>
  </si>
  <si>
    <t>SexRatio</t>
  </si>
  <si>
    <t>FemalePop</t>
  </si>
  <si>
    <t>MalePop</t>
  </si>
  <si>
    <t>TotalWorkerPercentage</t>
  </si>
  <si>
    <t>#TotalWorkers</t>
  </si>
  <si>
    <t>#TotalSlumworkers</t>
  </si>
  <si>
    <t>B</t>
  </si>
  <si>
    <t>C</t>
  </si>
  <si>
    <t>#Totalnonslumworkers</t>
  </si>
  <si>
    <t>D</t>
  </si>
  <si>
    <t>ZoneArea</t>
  </si>
  <si>
    <t>E</t>
  </si>
  <si>
    <t>ZonalAreaFrac</t>
  </si>
  <si>
    <t>F/N</t>
  </si>
  <si>
    <t>ZonPopFrac</t>
  </si>
  <si>
    <t>Source</t>
  </si>
  <si>
    <t>World Bank Report</t>
  </si>
  <si>
    <t>F/S</t>
  </si>
  <si>
    <t>G/N</t>
  </si>
  <si>
    <t>G/S</t>
  </si>
  <si>
    <t>H/E</t>
  </si>
  <si>
    <t>H/W</t>
  </si>
  <si>
    <t>K/E</t>
  </si>
  <si>
    <t>K/W</t>
  </si>
  <si>
    <t>P/N</t>
  </si>
  <si>
    <t>P/S</t>
  </si>
  <si>
    <t>R/C</t>
  </si>
  <si>
    <t>R/N</t>
  </si>
  <si>
    <t>R/S</t>
  </si>
  <si>
    <t>L</t>
  </si>
  <si>
    <t>M/E</t>
  </si>
  <si>
    <t>M/W</t>
  </si>
  <si>
    <t>N</t>
  </si>
  <si>
    <t>S</t>
  </si>
  <si>
    <t>T</t>
  </si>
  <si>
    <t>http://documents.worldbank.org/curated/en/891271468258270484/pdf/wps3693.pdf</t>
  </si>
  <si>
    <t>Source (pop)</t>
  </si>
  <si>
    <t>(weights)</t>
  </si>
  <si>
    <t>Colaba</t>
  </si>
  <si>
    <t>Sandhurst Road</t>
  </si>
  <si>
    <t>Marine Lines</t>
  </si>
  <si>
    <t>Grant Road</t>
  </si>
  <si>
    <t>Byculla</t>
  </si>
  <si>
    <t>Matunga</t>
  </si>
  <si>
    <t>Parel</t>
  </si>
  <si>
    <t>Dadar/Plaza</t>
  </si>
  <si>
    <t>Elphinstone</t>
  </si>
  <si>
    <t>Khar/Santacruz</t>
  </si>
  <si>
    <t>Bandra</t>
  </si>
  <si>
    <t>Andheri (East)</t>
  </si>
  <si>
    <t>Andheri (West)</t>
  </si>
  <si>
    <t>Kurla</t>
  </si>
  <si>
    <t>Chembur (East)</t>
  </si>
  <si>
    <t>Chembur (West)</t>
  </si>
  <si>
    <t>Ghatkopar</t>
  </si>
  <si>
    <t>Malad</t>
  </si>
  <si>
    <t>Goregaon</t>
  </si>
  <si>
    <t>Borivali</t>
  </si>
  <si>
    <t>Dahisar</t>
  </si>
  <si>
    <t>Kandivali</t>
  </si>
  <si>
    <t>Bhandup</t>
  </si>
  <si>
    <t>Mulund</t>
  </si>
  <si>
    <t>Col F * Col H</t>
  </si>
  <si>
    <t>Col F - Col I</t>
  </si>
  <si>
    <t>Col F * Col K/(100+Col K)</t>
  </si>
  <si>
    <t>Col F - Col L</t>
  </si>
  <si>
    <t>Col F*ColN/100</t>
  </si>
  <si>
    <t>Col H*Col O</t>
  </si>
  <si>
    <t>Col O - Col P</t>
  </si>
  <si>
    <t>Combination of ColE</t>
  </si>
  <si>
    <t>Col E/Col P</t>
  </si>
  <si>
    <t>Combination of Col F</t>
  </si>
  <si>
    <t>Sources</t>
  </si>
  <si>
    <t>C2011</t>
  </si>
  <si>
    <t>IJMS2009</t>
  </si>
  <si>
    <t>C2011+ WorldBankReport</t>
  </si>
  <si>
    <t>Table- 8</t>
  </si>
  <si>
    <t>Table-2</t>
  </si>
  <si>
    <t>Table-5</t>
  </si>
  <si>
    <t>Table-12</t>
  </si>
  <si>
    <t>Table-27</t>
  </si>
  <si>
    <t>Census 2011</t>
  </si>
  <si>
    <t>http://censusindia.gov.in/2011census/dchb/DCHB_A/27/2723_PART_A_DCHB_MUMBAI.pdf</t>
  </si>
  <si>
    <t>http://censusindia.gov.in/2011census/dchb/DCHB_A/27/2722_PART_A_DCHB_MUMBAI%20SUBURBAN.pdf</t>
  </si>
  <si>
    <t>http://nopr.niscair.res.in/bitstream/123456789/24816/1/IJMS%2042(7)%20907-914.pdf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</si>
</sst>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13">
    <font>
      <sz val="11.0"/>
      <color theme="1"/>
      <name val="Arial"/>
    </font>
    <font>
      <b/>
      <sz val="11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name val="Arial"/>
    </font>
    <font>
      <b/>
      <sz val="11.0"/>
      <color theme="1"/>
      <name val="Calibri"/>
    </font>
    <font>
      <sz val="12.0"/>
      <color theme="1"/>
      <name val="Calibri"/>
    </font>
    <font>
      <u/>
      <sz val="11.0"/>
      <color rgb="FF0563C1"/>
      <name val="Arial"/>
    </font>
    <font>
      <sz val="12.0"/>
      <name val="Calibri"/>
    </font>
    <font>
      <sz val="12.0"/>
      <color rgb="FF000000"/>
      <name val="Calibri"/>
    </font>
    <font>
      <sz val="11.0"/>
      <name val="Calibri"/>
    </font>
    <font>
      <sz val="11.0"/>
      <color rgb="FFFF0000"/>
      <name val="Arial"/>
    </font>
    <font>
      <u/>
      <sz val="11.0"/>
      <color rgb="FF0563C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3" numFmtId="1" xfId="0" applyFont="1" applyNumberFormat="1"/>
    <xf borderId="1" fillId="2" fontId="2" numFmtId="0" xfId="0" applyAlignment="1" applyBorder="1" applyFill="1" applyFont="1">
      <alignment vertical="center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2" numFmtId="0" xfId="0" applyFont="1"/>
    <xf borderId="1" fillId="3" fontId="2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1" fillId="4" fontId="2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2" fillId="0" fontId="0" numFmtId="0" xfId="0" applyBorder="1" applyFont="1"/>
    <xf borderId="1" fillId="6" fontId="2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1" fillId="7" fontId="2" numFmtId="0" xfId="0" applyAlignment="1" applyBorder="1" applyFill="1" applyFont="1">
      <alignment vertical="center"/>
    </xf>
    <xf borderId="0" fillId="0" fontId="5" numFmtId="0" xfId="0" applyFont="1"/>
    <xf borderId="0" fillId="0" fontId="6" numFmtId="0" xfId="0" applyAlignment="1" applyFont="1">
      <alignment horizontal="right"/>
    </xf>
    <xf borderId="1" fillId="2" fontId="2" numFmtId="165" xfId="0" applyAlignment="1" applyBorder="1" applyFont="1" applyNumberFormat="1">
      <alignment vertical="center"/>
    </xf>
    <xf borderId="0" fillId="0" fontId="6" numFmtId="0" xfId="0" applyFont="1"/>
    <xf borderId="1" fillId="3" fontId="2" numFmtId="165" xfId="0" applyAlignment="1" applyBorder="1" applyFont="1" applyNumberFormat="1">
      <alignment vertical="center"/>
    </xf>
    <xf borderId="2" fillId="0" fontId="7" numFmtId="0" xfId="0" applyBorder="1" applyFont="1"/>
    <xf borderId="1" fillId="4" fontId="2" numFmtId="165" xfId="0" applyAlignment="1" applyBorder="1" applyFont="1" applyNumberFormat="1">
      <alignment vertical="center"/>
    </xf>
    <xf borderId="2" fillId="0" fontId="2" numFmtId="0" xfId="0" applyBorder="1" applyFont="1"/>
    <xf borderId="0" fillId="0" fontId="6" numFmtId="1" xfId="0" applyAlignment="1" applyFont="1" applyNumberFormat="1">
      <alignment horizontal="right"/>
    </xf>
    <xf borderId="1" fillId="5" fontId="2" numFmtId="165" xfId="0" applyAlignment="1" applyBorder="1" applyFont="1" applyNumberFormat="1">
      <alignment vertical="center"/>
    </xf>
    <xf borderId="1" fillId="6" fontId="2" numFmtId="165" xfId="0" applyAlignment="1" applyBorder="1" applyFont="1" applyNumberFormat="1">
      <alignment vertical="center"/>
    </xf>
    <xf borderId="1" fillId="7" fontId="2" numFmtId="165" xfId="0" applyAlignment="1" applyBorder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0" fontId="6" numFmtId="166" xfId="0" applyAlignment="1" applyFont="1" applyNumberFormat="1">
      <alignment horizontal="right"/>
    </xf>
    <xf borderId="0" fillId="0" fontId="0" numFmtId="0" xfId="0" applyAlignment="1" applyFont="1">
      <alignment vertical="center"/>
    </xf>
    <xf borderId="0" fillId="0" fontId="8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1" fillId="8" fontId="2" numFmtId="0" xfId="0" applyAlignment="1" applyBorder="1" applyFill="1" applyFont="1">
      <alignment vertical="center"/>
    </xf>
    <xf borderId="1" fillId="8" fontId="2" numFmtId="165" xfId="0" applyAlignment="1" applyBorder="1" applyFont="1" applyNumberFormat="1">
      <alignment vertical="center"/>
    </xf>
    <xf borderId="1" fillId="2" fontId="0" numFmtId="0" xfId="0" applyAlignment="1" applyBorder="1" applyFont="1">
      <alignment vertical="center"/>
    </xf>
    <xf borderId="1" fillId="2" fontId="6" numFmtId="0" xfId="0" applyAlignment="1" applyBorder="1" applyFont="1">
      <alignment horizontal="right"/>
    </xf>
    <xf borderId="0" fillId="0" fontId="2" numFmtId="1" xfId="0" applyFont="1" applyNumberFormat="1"/>
    <xf borderId="1" fillId="3" fontId="0" numFmtId="0" xfId="0" applyAlignment="1" applyBorder="1" applyFont="1">
      <alignment vertical="center"/>
    </xf>
    <xf borderId="0" fillId="0" fontId="9" numFmtId="1" xfId="0" applyFont="1" applyNumberFormat="1"/>
    <xf borderId="0" fillId="0" fontId="9" numFmtId="0" xfId="0" applyFont="1"/>
    <xf borderId="1" fillId="3" fontId="6" numFmtId="0" xfId="0" applyAlignment="1" applyBorder="1" applyFont="1">
      <alignment horizontal="right"/>
    </xf>
    <xf borderId="0" fillId="0" fontId="10" numFmtId="0" xfId="0" applyAlignment="1" applyFont="1">
      <alignment readingOrder="0"/>
    </xf>
    <xf borderId="0" fillId="0" fontId="11" numFmtId="0" xfId="0" applyFont="1"/>
    <xf borderId="1" fillId="4" fontId="0" numFmtId="0" xfId="0" applyAlignment="1" applyBorder="1" applyFont="1">
      <alignment vertical="center"/>
    </xf>
    <xf borderId="1" fillId="4" fontId="6" numFmtId="0" xfId="0" applyAlignment="1" applyBorder="1" applyFont="1">
      <alignment horizontal="right"/>
    </xf>
    <xf borderId="2" fillId="7" fontId="6" numFmtId="0" xfId="0" applyBorder="1" applyFont="1"/>
    <xf borderId="1" fillId="5" fontId="0" numFmtId="0" xfId="0" applyAlignment="1" applyBorder="1" applyFont="1">
      <alignment vertical="center"/>
    </xf>
    <xf borderId="0" fillId="0" fontId="2" numFmtId="49" xfId="0" applyFont="1" applyNumberFormat="1"/>
    <xf borderId="1" fillId="5" fontId="6" numFmtId="0" xfId="0" applyAlignment="1" applyBorder="1" applyFont="1">
      <alignment horizontal="right"/>
    </xf>
    <xf borderId="1" fillId="6" fontId="0" numFmtId="0" xfId="0" applyAlignment="1" applyBorder="1" applyFont="1">
      <alignment vertical="center"/>
    </xf>
    <xf borderId="1" fillId="6" fontId="6" numFmtId="0" xfId="0" applyAlignment="1" applyBorder="1" applyFont="1">
      <alignment horizontal="right"/>
    </xf>
    <xf borderId="2" fillId="0" fontId="12" numFmtId="49" xfId="0" applyBorder="1" applyFont="1" applyNumberFormat="1"/>
    <xf borderId="1" fillId="8" fontId="0" numFmtId="0" xfId="0" applyAlignment="1" applyBorder="1" applyFont="1">
      <alignment vertical="center"/>
    </xf>
    <xf borderId="2" fillId="0" fontId="2" numFmtId="1" xfId="0" applyBorder="1" applyFont="1" applyNumberFormat="1"/>
    <xf borderId="1" fillId="8" fontId="6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ensusindia.gov.in/2011census/dchb/DCHB_A/27/2723_PART_A_DCHB_MUMBAI.pdf" TargetMode="External"/><Relationship Id="rId2" Type="http://schemas.openxmlformats.org/officeDocument/2006/relationships/hyperlink" Target="http://censusindia.gov.in/2011census/dchb/DCHB_A/27/2722_PART_A_DCHB_MUMBAI%20SUBURBAN.pdf" TargetMode="External"/><Relationship Id="rId3" Type="http://schemas.openxmlformats.org/officeDocument/2006/relationships/hyperlink" Target="http://nopr.niscair.res.in/bitstream/123456789/24816/1/IJMS%2042(7)%20907-914.pdf" TargetMode="External"/><Relationship Id="rId4" Type="http://schemas.openxmlformats.org/officeDocument/2006/relationships/hyperlink" Target="http://documents.worldbank.org/curated/en/891271468258270484/pdf/wps3693.pd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ocuments.worldbank.org/curated/en/891271468258270484/pdf/wps3693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7.63"/>
    <col customWidth="1" min="3" max="3" width="9.5"/>
    <col customWidth="1" min="4" max="4" width="12.63"/>
    <col customWidth="1" min="5" max="5" width="11.38"/>
    <col customWidth="1" min="6" max="6" width="14.63"/>
    <col customWidth="1" min="7" max="7" width="9.88"/>
    <col customWidth="1" min="8" max="8" width="13.13"/>
    <col customWidth="1" min="9" max="9" width="13.38"/>
    <col customWidth="1" min="10" max="10" width="15.25"/>
    <col customWidth="1" min="11" max="11" width="8.75"/>
    <col customWidth="1" min="12" max="12" width="12.88"/>
    <col customWidth="1" min="13" max="13" width="8.75"/>
    <col customWidth="1" min="14" max="14" width="19.38"/>
    <col customWidth="1" min="15" max="17" width="14.13"/>
    <col customWidth="1" min="18" max="18" width="6.75"/>
    <col customWidth="1" min="19" max="19" width="9.88"/>
    <col customWidth="1" min="20" max="20" width="10.13"/>
    <col customWidth="1" min="21" max="21" width="12.13"/>
    <col customWidth="1" min="22" max="23" width="10.38"/>
    <col customWidth="1" min="24" max="26" width="7.63"/>
    <col customWidth="1" min="27" max="27" width="10.38"/>
    <col customWidth="1" min="28" max="29" width="12.13"/>
    <col customWidth="1" min="30" max="31" width="10.75"/>
    <col customWidth="1" min="32" max="34" width="7.63"/>
  </cols>
  <sheetData>
    <row r="1" ht="14.25" customHeight="1">
      <c r="A1" s="1" t="s">
        <v>0</v>
      </c>
      <c r="B1" s="4" t="s">
        <v>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6" t="s">
        <v>19</v>
      </c>
      <c r="J1" s="6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8" t="s">
        <v>26</v>
      </c>
      <c r="Q1" s="8" t="s">
        <v>29</v>
      </c>
      <c r="R1" s="4" t="s">
        <v>1</v>
      </c>
      <c r="S1" s="4" t="s">
        <v>31</v>
      </c>
      <c r="T1" s="9" t="s">
        <v>33</v>
      </c>
      <c r="U1" s="4" t="s">
        <v>35</v>
      </c>
      <c r="V1" s="4"/>
      <c r="W1" s="4"/>
      <c r="X1" s="12"/>
      <c r="Y1" s="12"/>
      <c r="Z1" s="12"/>
      <c r="AA1" s="12"/>
      <c r="AB1" s="14"/>
      <c r="AC1" s="12"/>
      <c r="AD1" s="18"/>
      <c r="AE1" s="12"/>
      <c r="AF1" s="20"/>
      <c r="AG1" s="20"/>
      <c r="AH1" s="20"/>
    </row>
    <row r="2" ht="14.25" customHeight="1">
      <c r="A2" s="21">
        <v>0.0</v>
      </c>
      <c r="B2" s="21">
        <v>1.0</v>
      </c>
      <c r="C2" s="23" t="s">
        <v>12</v>
      </c>
      <c r="D2" s="23" t="s">
        <v>59</v>
      </c>
      <c r="E2" s="21">
        <v>12.5</v>
      </c>
      <c r="F2" s="21">
        <v>185014.0</v>
      </c>
      <c r="G2" s="21">
        <v>43866.0</v>
      </c>
      <c r="H2" s="21">
        <v>0.289</v>
      </c>
      <c r="I2" s="28">
        <f t="shared" ref="I2:I25" si="1">F2*H2</f>
        <v>53469.046</v>
      </c>
      <c r="J2" s="28">
        <f t="shared" ref="J2:J25" si="2">F2-I2</f>
        <v>131544.954</v>
      </c>
      <c r="K2" s="21">
        <v>828.0</v>
      </c>
      <c r="L2" s="28">
        <f t="shared" ref="L2:L25" si="3">F2*K2/(1000+K2)</f>
        <v>83802.84026</v>
      </c>
      <c r="M2" s="28">
        <f t="shared" ref="M2:M25" si="4">(F2-L2)</f>
        <v>101211.1597</v>
      </c>
      <c r="N2" s="21">
        <v>45.3</v>
      </c>
      <c r="O2" s="28">
        <f t="shared" ref="O2:O25" si="5">(F2*N2)/100</f>
        <v>83811.342</v>
      </c>
      <c r="P2" s="28">
        <f t="shared" ref="P2:P25" si="6">H2*O2</f>
        <v>24221.47784</v>
      </c>
      <c r="Q2" s="28">
        <f t="shared" ref="Q2:Q25" si="7">O2-P2</f>
        <v>59589.86416</v>
      </c>
      <c r="R2" s="21">
        <v>1.0</v>
      </c>
      <c r="S2" s="21">
        <f>E2+E3+E4+E5+E6</f>
        <v>30.8</v>
      </c>
      <c r="T2" s="33">
        <f t="shared" ref="T2:T25" si="8">E2/S2</f>
        <v>0.4058441558</v>
      </c>
      <c r="U2" s="21">
        <f>F2/(F2+F3+F4+F5+F6)</f>
        <v>0.1518229271</v>
      </c>
      <c r="X2" s="34"/>
      <c r="Y2" s="34"/>
      <c r="Z2" s="34"/>
      <c r="AA2" s="34"/>
      <c r="AB2" s="3"/>
      <c r="AC2" s="34"/>
      <c r="AD2" s="3"/>
      <c r="AE2" s="34"/>
    </row>
    <row r="3" ht="14.25" customHeight="1">
      <c r="A3" s="21">
        <v>1.0</v>
      </c>
      <c r="B3" s="21">
        <v>2.0</v>
      </c>
      <c r="C3" s="23" t="s">
        <v>27</v>
      </c>
      <c r="D3" s="23" t="s">
        <v>60</v>
      </c>
      <c r="E3" s="21">
        <v>2.5</v>
      </c>
      <c r="F3" s="21">
        <v>127290.0</v>
      </c>
      <c r="G3" s="21">
        <v>27140.0</v>
      </c>
      <c r="H3" s="21">
        <v>0.133</v>
      </c>
      <c r="I3" s="28">
        <f t="shared" si="1"/>
        <v>16929.57</v>
      </c>
      <c r="J3" s="28">
        <f t="shared" si="2"/>
        <v>110360.43</v>
      </c>
      <c r="K3" s="21">
        <v>807.0</v>
      </c>
      <c r="L3" s="28">
        <f t="shared" si="3"/>
        <v>56847.27726</v>
      </c>
      <c r="M3" s="28">
        <f t="shared" si="4"/>
        <v>70442.72274</v>
      </c>
      <c r="N3" s="21">
        <v>39.5</v>
      </c>
      <c r="O3" s="28">
        <f t="shared" si="5"/>
        <v>50279.55</v>
      </c>
      <c r="P3" s="28">
        <f t="shared" si="6"/>
        <v>6687.18015</v>
      </c>
      <c r="Q3" s="28">
        <f t="shared" si="7"/>
        <v>43592.36985</v>
      </c>
      <c r="R3" s="21">
        <v>1.0</v>
      </c>
      <c r="S3" s="21">
        <f>E2+E3+E4+E5+E6</f>
        <v>30.8</v>
      </c>
      <c r="T3" s="33">
        <f t="shared" si="8"/>
        <v>0.08116883117</v>
      </c>
      <c r="U3" s="21">
        <f>F3/(F2+F3+F4+F5+F6)</f>
        <v>0.1044544759</v>
      </c>
      <c r="X3" s="34"/>
      <c r="Y3" s="34"/>
      <c r="Z3" s="34"/>
      <c r="AA3" s="34"/>
      <c r="AB3" s="3"/>
      <c r="AC3" s="34"/>
      <c r="AD3" s="3"/>
      <c r="AE3" s="34"/>
    </row>
    <row r="4" ht="14.25" customHeight="1">
      <c r="A4" s="21">
        <v>2.0</v>
      </c>
      <c r="B4" s="21">
        <v>3.0</v>
      </c>
      <c r="C4" s="23" t="s">
        <v>28</v>
      </c>
      <c r="D4" s="23" t="s">
        <v>61</v>
      </c>
      <c r="E4" s="21">
        <v>1.8</v>
      </c>
      <c r="F4" s="21">
        <v>166161.0</v>
      </c>
      <c r="G4" s="21">
        <v>36479.0</v>
      </c>
      <c r="H4" s="21">
        <v>0.0</v>
      </c>
      <c r="I4" s="28">
        <f t="shared" si="1"/>
        <v>0</v>
      </c>
      <c r="J4" s="28">
        <f t="shared" si="2"/>
        <v>166161</v>
      </c>
      <c r="K4" s="21">
        <v>695.0</v>
      </c>
      <c r="L4" s="28">
        <f t="shared" si="3"/>
        <v>68130.9115</v>
      </c>
      <c r="M4" s="28">
        <f t="shared" si="4"/>
        <v>98030.0885</v>
      </c>
      <c r="N4" s="21">
        <v>47.7</v>
      </c>
      <c r="O4" s="28">
        <f t="shared" si="5"/>
        <v>79258.797</v>
      </c>
      <c r="P4" s="28">
        <f t="shared" si="6"/>
        <v>0</v>
      </c>
      <c r="Q4" s="28">
        <f t="shared" si="7"/>
        <v>79258.797</v>
      </c>
      <c r="R4" s="21">
        <v>1.0</v>
      </c>
      <c r="S4" s="21">
        <f>E2+E3+E4+E5+E6</f>
        <v>30.8</v>
      </c>
      <c r="T4" s="33">
        <f t="shared" si="8"/>
        <v>0.05844155844</v>
      </c>
      <c r="U4" s="21">
        <f>F4/(F2+F3+F4+F5+F6)</f>
        <v>0.1363521106</v>
      </c>
      <c r="X4" s="34"/>
      <c r="Y4" s="3"/>
      <c r="Z4" s="3"/>
      <c r="AA4" s="34"/>
      <c r="AB4" s="3"/>
      <c r="AC4" s="34"/>
      <c r="AD4" s="3"/>
      <c r="AE4" s="34"/>
    </row>
    <row r="5" ht="14.25" customHeight="1">
      <c r="A5" s="21">
        <v>3.0</v>
      </c>
      <c r="B5" s="21">
        <v>4.0</v>
      </c>
      <c r="C5" s="23" t="s">
        <v>30</v>
      </c>
      <c r="D5" s="23" t="s">
        <v>62</v>
      </c>
      <c r="E5" s="21">
        <v>6.6</v>
      </c>
      <c r="F5" s="21">
        <v>346866.0</v>
      </c>
      <c r="G5" s="21">
        <v>77556.0</v>
      </c>
      <c r="H5" s="21">
        <v>0.099</v>
      </c>
      <c r="I5" s="28">
        <f t="shared" si="1"/>
        <v>34339.734</v>
      </c>
      <c r="J5" s="28">
        <f t="shared" si="2"/>
        <v>312526.266</v>
      </c>
      <c r="K5" s="21">
        <v>896.0</v>
      </c>
      <c r="L5" s="28">
        <f t="shared" si="3"/>
        <v>163919.7975</v>
      </c>
      <c r="M5" s="28">
        <f t="shared" si="4"/>
        <v>182946.2025</v>
      </c>
      <c r="N5" s="21">
        <v>44.1</v>
      </c>
      <c r="O5" s="28">
        <f t="shared" si="5"/>
        <v>152967.906</v>
      </c>
      <c r="P5" s="28">
        <f t="shared" si="6"/>
        <v>15143.82269</v>
      </c>
      <c r="Q5" s="28">
        <f t="shared" si="7"/>
        <v>137824.0833</v>
      </c>
      <c r="R5" s="21">
        <v>1.0</v>
      </c>
      <c r="S5" s="21">
        <f>E2+E3+E4+E5+E6</f>
        <v>30.8</v>
      </c>
      <c r="T5" s="33">
        <f t="shared" si="8"/>
        <v>0.2142857143</v>
      </c>
      <c r="U5" s="21">
        <f>F5/(F2+F3+F4+F5+F6)</f>
        <v>0.2846390621</v>
      </c>
      <c r="X5" s="34"/>
      <c r="Y5" s="3"/>
      <c r="Z5" s="34"/>
      <c r="AA5" s="34"/>
      <c r="AB5" s="3"/>
      <c r="AC5" s="34"/>
      <c r="AD5" s="3"/>
      <c r="AE5" s="34"/>
    </row>
    <row r="6" ht="14.25" customHeight="1">
      <c r="A6" s="21">
        <v>4.0</v>
      </c>
      <c r="B6" s="21">
        <v>5.0</v>
      </c>
      <c r="C6" s="23" t="s">
        <v>32</v>
      </c>
      <c r="D6" s="23" t="s">
        <v>63</v>
      </c>
      <c r="E6" s="21">
        <v>7.4</v>
      </c>
      <c r="F6" s="21">
        <v>393286.0</v>
      </c>
      <c r="G6" s="21">
        <v>78346.0</v>
      </c>
      <c r="H6" s="21">
        <v>0.119</v>
      </c>
      <c r="I6" s="28">
        <f t="shared" si="1"/>
        <v>46801.034</v>
      </c>
      <c r="J6" s="28">
        <f t="shared" si="2"/>
        <v>346484.966</v>
      </c>
      <c r="K6" s="21">
        <v>820.0</v>
      </c>
      <c r="L6" s="28">
        <f t="shared" si="3"/>
        <v>177194.7912</v>
      </c>
      <c r="M6" s="28">
        <f t="shared" si="4"/>
        <v>216091.2088</v>
      </c>
      <c r="N6" s="21">
        <v>40.6</v>
      </c>
      <c r="O6" s="28">
        <f t="shared" si="5"/>
        <v>159674.116</v>
      </c>
      <c r="P6" s="28">
        <f t="shared" si="6"/>
        <v>19001.2198</v>
      </c>
      <c r="Q6" s="28">
        <f t="shared" si="7"/>
        <v>140672.8962</v>
      </c>
      <c r="R6" s="21">
        <v>1.0</v>
      </c>
      <c r="S6" s="21">
        <f>E2+E3+E4+E5+E6</f>
        <v>30.8</v>
      </c>
      <c r="T6" s="33">
        <f t="shared" si="8"/>
        <v>0.2402597403</v>
      </c>
      <c r="U6" s="21">
        <f>F6/(F2+F3+F4+F5+F6)</f>
        <v>0.3227314242</v>
      </c>
      <c r="X6" s="34"/>
      <c r="Y6" s="3"/>
      <c r="Z6" s="34"/>
      <c r="AA6" s="34"/>
      <c r="AB6" s="3"/>
      <c r="AC6" s="34"/>
      <c r="AD6" s="3"/>
      <c r="AE6" s="34"/>
    </row>
    <row r="7" ht="14.25" customHeight="1">
      <c r="A7" s="21">
        <v>5.0</v>
      </c>
      <c r="B7" s="21">
        <v>6.0</v>
      </c>
      <c r="C7" s="23" t="s">
        <v>34</v>
      </c>
      <c r="D7" s="23" t="s">
        <v>64</v>
      </c>
      <c r="E7" s="21">
        <v>13.0</v>
      </c>
      <c r="F7" s="21">
        <v>529034.0</v>
      </c>
      <c r="G7" s="21">
        <v>119624.0</v>
      </c>
      <c r="H7" s="21">
        <v>0.581</v>
      </c>
      <c r="I7" s="28">
        <f t="shared" si="1"/>
        <v>307368.754</v>
      </c>
      <c r="J7" s="28">
        <f t="shared" si="2"/>
        <v>221665.246</v>
      </c>
      <c r="K7" s="21">
        <v>855.0</v>
      </c>
      <c r="L7" s="28">
        <f t="shared" si="3"/>
        <v>243840.469</v>
      </c>
      <c r="M7" s="28">
        <f t="shared" si="4"/>
        <v>285193.531</v>
      </c>
      <c r="N7" s="21">
        <v>39.3</v>
      </c>
      <c r="O7" s="28">
        <f t="shared" si="5"/>
        <v>207910.362</v>
      </c>
      <c r="P7" s="28">
        <f t="shared" si="6"/>
        <v>120795.9203</v>
      </c>
      <c r="Q7" s="28">
        <f t="shared" si="7"/>
        <v>87114.44168</v>
      </c>
      <c r="R7" s="21">
        <v>2.0</v>
      </c>
      <c r="S7" s="21">
        <f>E7+E8+E10+E9</f>
        <v>46.1</v>
      </c>
      <c r="T7" s="33">
        <f t="shared" si="8"/>
        <v>0.2819956616</v>
      </c>
      <c r="U7" s="21">
        <f>F7/(F7+F8+F10+F9)</f>
        <v>0.2833917401</v>
      </c>
      <c r="X7" s="34"/>
      <c r="Y7" s="3"/>
      <c r="Z7" s="34"/>
      <c r="AA7" s="34"/>
      <c r="AB7" s="3"/>
      <c r="AC7" s="34"/>
      <c r="AD7" s="3"/>
      <c r="AE7" s="34"/>
    </row>
    <row r="8" ht="14.25" customHeight="1">
      <c r="A8" s="21">
        <v>6.0</v>
      </c>
      <c r="B8" s="21">
        <v>7.0</v>
      </c>
      <c r="C8" s="23" t="s">
        <v>38</v>
      </c>
      <c r="D8" s="23" t="s">
        <v>65</v>
      </c>
      <c r="E8" s="21">
        <v>14.0</v>
      </c>
      <c r="F8" s="21">
        <v>360972.0</v>
      </c>
      <c r="G8" s="21">
        <v>79733.0</v>
      </c>
      <c r="H8" s="21">
        <v>0.358</v>
      </c>
      <c r="I8" s="28">
        <f t="shared" si="1"/>
        <v>129227.976</v>
      </c>
      <c r="J8" s="28">
        <f t="shared" si="2"/>
        <v>231744.024</v>
      </c>
      <c r="K8" s="21">
        <v>892.0</v>
      </c>
      <c r="L8" s="28">
        <f t="shared" si="3"/>
        <v>170183.4165</v>
      </c>
      <c r="M8" s="28">
        <f t="shared" si="4"/>
        <v>190788.5835</v>
      </c>
      <c r="N8" s="21">
        <v>39.1</v>
      </c>
      <c r="O8" s="28">
        <f t="shared" si="5"/>
        <v>141140.052</v>
      </c>
      <c r="P8" s="28">
        <f t="shared" si="6"/>
        <v>50528.13862</v>
      </c>
      <c r="Q8" s="28">
        <f t="shared" si="7"/>
        <v>90611.91338</v>
      </c>
      <c r="R8" s="21">
        <v>2.0</v>
      </c>
      <c r="S8" s="21">
        <f>E7+E8+E10+E9</f>
        <v>46.1</v>
      </c>
      <c r="T8" s="33">
        <f t="shared" si="8"/>
        <v>0.3036876356</v>
      </c>
      <c r="U8" s="21">
        <f>F8/(F7+F8+F10+F9)</f>
        <v>0.1933646669</v>
      </c>
      <c r="X8" s="34"/>
      <c r="Y8" s="3"/>
      <c r="Z8" s="34"/>
      <c r="AA8" s="34"/>
      <c r="AB8" s="3"/>
      <c r="AC8" s="34"/>
      <c r="AD8" s="3"/>
      <c r="AE8" s="34"/>
    </row>
    <row r="9" ht="14.25" customHeight="1">
      <c r="A9" s="35">
        <v>7.0</v>
      </c>
      <c r="B9" s="35">
        <v>8.0</v>
      </c>
      <c r="C9" s="23" t="s">
        <v>39</v>
      </c>
      <c r="D9" s="23" t="s">
        <v>66</v>
      </c>
      <c r="E9" s="21">
        <v>10.0</v>
      </c>
      <c r="F9" s="21">
        <v>599039.0</v>
      </c>
      <c r="G9" s="21">
        <v>128138.0</v>
      </c>
      <c r="H9" s="21">
        <v>0.558</v>
      </c>
      <c r="I9" s="28">
        <f t="shared" si="1"/>
        <v>334263.762</v>
      </c>
      <c r="J9" s="28">
        <f t="shared" si="2"/>
        <v>264775.238</v>
      </c>
      <c r="K9" s="21">
        <v>809.0</v>
      </c>
      <c r="L9" s="28">
        <f t="shared" si="3"/>
        <v>267895.2742</v>
      </c>
      <c r="M9" s="28">
        <f t="shared" si="4"/>
        <v>331143.7258</v>
      </c>
      <c r="N9" s="36">
        <v>41.7</v>
      </c>
      <c r="O9" s="28">
        <f t="shared" si="5"/>
        <v>249799.263</v>
      </c>
      <c r="P9" s="28">
        <f t="shared" si="6"/>
        <v>139387.9888</v>
      </c>
      <c r="Q9" s="28">
        <f t="shared" si="7"/>
        <v>110411.2742</v>
      </c>
      <c r="R9" s="21">
        <v>2.0</v>
      </c>
      <c r="S9" s="21">
        <f>E7+E8+E10+E9</f>
        <v>46.1</v>
      </c>
      <c r="T9" s="33">
        <f t="shared" si="8"/>
        <v>0.2169197397</v>
      </c>
      <c r="U9" s="21">
        <f>F9/(F7+F8+F10+F9)</f>
        <v>0.3208918606</v>
      </c>
      <c r="X9" s="34"/>
      <c r="Y9" s="3"/>
      <c r="Z9" s="34"/>
      <c r="AA9" s="34"/>
      <c r="AB9" s="3"/>
      <c r="AC9" s="34"/>
      <c r="AD9" s="3"/>
      <c r="AE9" s="34"/>
    </row>
    <row r="10" ht="14.25" customHeight="1">
      <c r="A10" s="35">
        <v>8.0</v>
      </c>
      <c r="B10" s="35">
        <v>9.0</v>
      </c>
      <c r="C10" s="23" t="s">
        <v>40</v>
      </c>
      <c r="D10" s="23" t="s">
        <v>67</v>
      </c>
      <c r="E10" s="21">
        <v>9.1</v>
      </c>
      <c r="F10" s="21">
        <v>377749.0</v>
      </c>
      <c r="G10" s="21">
        <v>83457.0</v>
      </c>
      <c r="H10" s="21">
        <v>0.331</v>
      </c>
      <c r="I10" s="28">
        <f t="shared" si="1"/>
        <v>125034.919</v>
      </c>
      <c r="J10" s="28">
        <f t="shared" si="2"/>
        <v>252714.081</v>
      </c>
      <c r="K10" s="21">
        <v>809.0</v>
      </c>
      <c r="L10" s="28">
        <f t="shared" si="3"/>
        <v>168932.5268</v>
      </c>
      <c r="M10" s="28">
        <f t="shared" si="4"/>
        <v>208816.4732</v>
      </c>
      <c r="N10" s="35">
        <v>42.1</v>
      </c>
      <c r="O10" s="28">
        <f t="shared" si="5"/>
        <v>159032.329</v>
      </c>
      <c r="P10" s="28">
        <f t="shared" si="6"/>
        <v>52639.7009</v>
      </c>
      <c r="Q10" s="28">
        <f t="shared" si="7"/>
        <v>106392.6281</v>
      </c>
      <c r="R10" s="21">
        <v>2.0</v>
      </c>
      <c r="S10" s="21">
        <f>E7+E8+E10+E9</f>
        <v>46.1</v>
      </c>
      <c r="T10" s="33">
        <f t="shared" si="8"/>
        <v>0.1973969631</v>
      </c>
      <c r="U10" s="21">
        <f>F10/(F7+F8+F10+F9)</f>
        <v>0.2023517324</v>
      </c>
      <c r="X10" s="34"/>
      <c r="Y10" s="3"/>
      <c r="Z10" s="34"/>
      <c r="AA10" s="34"/>
      <c r="AB10" s="3"/>
      <c r="AC10" s="34"/>
      <c r="AD10" s="3"/>
      <c r="AE10" s="34"/>
    </row>
    <row r="11" ht="14.25" customHeight="1">
      <c r="A11" s="21">
        <v>9.0</v>
      </c>
      <c r="B11" s="21">
        <v>10.0</v>
      </c>
      <c r="C11" s="23" t="s">
        <v>41</v>
      </c>
      <c r="D11" s="23" t="s">
        <v>68</v>
      </c>
      <c r="E11" s="21">
        <v>13.5</v>
      </c>
      <c r="F11" s="21">
        <v>557239.0</v>
      </c>
      <c r="G11" s="21">
        <v>120266.0</v>
      </c>
      <c r="H11" s="21">
        <v>0.788</v>
      </c>
      <c r="I11" s="28">
        <f t="shared" si="1"/>
        <v>439104.332</v>
      </c>
      <c r="J11" s="28">
        <f t="shared" si="2"/>
        <v>118134.668</v>
      </c>
      <c r="K11" s="21">
        <v>822.0</v>
      </c>
      <c r="L11" s="28">
        <f t="shared" si="3"/>
        <v>251399.8123</v>
      </c>
      <c r="M11" s="28">
        <f t="shared" si="4"/>
        <v>305839.1877</v>
      </c>
      <c r="N11" s="21">
        <v>41.4</v>
      </c>
      <c r="O11" s="28">
        <f t="shared" si="5"/>
        <v>230696.946</v>
      </c>
      <c r="P11" s="28">
        <f t="shared" si="6"/>
        <v>181789.1934</v>
      </c>
      <c r="Q11" s="28">
        <f t="shared" si="7"/>
        <v>48907.75255</v>
      </c>
      <c r="R11" s="21">
        <v>3.0</v>
      </c>
      <c r="S11" s="21">
        <f>E11+E12+E13+E14</f>
        <v>73.3</v>
      </c>
      <c r="T11" s="33">
        <f t="shared" si="8"/>
        <v>0.1841746248</v>
      </c>
      <c r="U11" s="21">
        <f>F11/(F11+F12+F13+F14)</f>
        <v>0.2286209077</v>
      </c>
      <c r="X11" s="34"/>
      <c r="Y11" s="3"/>
      <c r="Z11" s="34"/>
      <c r="AA11" s="34"/>
      <c r="AB11" s="3"/>
      <c r="AC11" s="34"/>
      <c r="AD11" s="3"/>
      <c r="AE11" s="34"/>
    </row>
    <row r="12" ht="14.25" customHeight="1">
      <c r="A12" s="21">
        <v>10.0</v>
      </c>
      <c r="B12" s="21">
        <v>11.0</v>
      </c>
      <c r="C12" s="23" t="s">
        <v>42</v>
      </c>
      <c r="D12" s="23" t="s">
        <v>69</v>
      </c>
      <c r="E12" s="21">
        <v>11.6</v>
      </c>
      <c r="F12" s="21">
        <v>307581.0</v>
      </c>
      <c r="G12" s="21">
        <v>72943.0</v>
      </c>
      <c r="H12" s="21">
        <v>0.411</v>
      </c>
      <c r="I12" s="28">
        <f t="shared" si="1"/>
        <v>126415.791</v>
      </c>
      <c r="J12" s="28">
        <f t="shared" si="2"/>
        <v>181165.209</v>
      </c>
      <c r="K12" s="21">
        <v>902.0</v>
      </c>
      <c r="L12" s="28">
        <f t="shared" si="3"/>
        <v>145866.489</v>
      </c>
      <c r="M12" s="28">
        <f t="shared" si="4"/>
        <v>161714.511</v>
      </c>
      <c r="N12" s="21">
        <v>43.1</v>
      </c>
      <c r="O12" s="28">
        <f t="shared" si="5"/>
        <v>132567.411</v>
      </c>
      <c r="P12" s="28">
        <f t="shared" si="6"/>
        <v>54485.20592</v>
      </c>
      <c r="Q12" s="28">
        <f t="shared" si="7"/>
        <v>78082.20508</v>
      </c>
      <c r="R12" s="21">
        <v>3.0</v>
      </c>
      <c r="S12" s="21">
        <f>E11+E12+E13+E14</f>
        <v>73.3</v>
      </c>
      <c r="T12" s="33">
        <f t="shared" si="8"/>
        <v>0.1582537517</v>
      </c>
      <c r="U12" s="21">
        <f>F12/(F11+F12+F13+F14)</f>
        <v>0.1261926165</v>
      </c>
      <c r="X12" s="34"/>
      <c r="Y12" s="3"/>
      <c r="Z12" s="34"/>
      <c r="AA12" s="34"/>
      <c r="AB12" s="3"/>
      <c r="AC12" s="34"/>
      <c r="AD12" s="3"/>
      <c r="AE12" s="34"/>
    </row>
    <row r="13" ht="14.25" customHeight="1">
      <c r="A13" s="21">
        <v>11.0</v>
      </c>
      <c r="B13" s="21">
        <v>12.0</v>
      </c>
      <c r="C13" s="23" t="s">
        <v>43</v>
      </c>
      <c r="D13" s="23" t="s">
        <v>70</v>
      </c>
      <c r="E13" s="21">
        <v>24.8</v>
      </c>
      <c r="F13" s="21">
        <v>823885.0</v>
      </c>
      <c r="G13" s="21">
        <v>190845.0</v>
      </c>
      <c r="H13" s="21">
        <v>0.583</v>
      </c>
      <c r="I13" s="28">
        <f t="shared" si="1"/>
        <v>480324.955</v>
      </c>
      <c r="J13" s="28">
        <f t="shared" si="2"/>
        <v>343560.045</v>
      </c>
      <c r="K13" s="21">
        <v>870.0</v>
      </c>
      <c r="L13" s="28">
        <f t="shared" si="3"/>
        <v>383304.7861</v>
      </c>
      <c r="M13" s="28">
        <f t="shared" si="4"/>
        <v>440580.2139</v>
      </c>
      <c r="N13" s="21">
        <v>41.3</v>
      </c>
      <c r="O13" s="28">
        <f t="shared" si="5"/>
        <v>340264.505</v>
      </c>
      <c r="P13" s="28">
        <f t="shared" si="6"/>
        <v>198374.2064</v>
      </c>
      <c r="Q13" s="28">
        <f t="shared" si="7"/>
        <v>141890.2986</v>
      </c>
      <c r="R13" s="21">
        <v>3.0</v>
      </c>
      <c r="S13" s="21">
        <f>E11+E12+E13+E14</f>
        <v>73.3</v>
      </c>
      <c r="T13" s="33">
        <f t="shared" si="8"/>
        <v>0.3383356071</v>
      </c>
      <c r="U13" s="21">
        <f>F13/(F11+F12+F13+F14)</f>
        <v>0.3380189407</v>
      </c>
      <c r="X13" s="34"/>
      <c r="Y13" s="3"/>
      <c r="Z13" s="34"/>
      <c r="AA13" s="34"/>
      <c r="AB13" s="3"/>
      <c r="AC13" s="34"/>
      <c r="AD13" s="3"/>
      <c r="AE13" s="34"/>
    </row>
    <row r="14" ht="14.25" customHeight="1">
      <c r="A14" s="21">
        <v>12.0</v>
      </c>
      <c r="B14" s="21">
        <v>13.0</v>
      </c>
      <c r="C14" s="23" t="s">
        <v>44</v>
      </c>
      <c r="D14" s="23" t="s">
        <v>71</v>
      </c>
      <c r="E14" s="21">
        <v>23.4</v>
      </c>
      <c r="F14" s="21">
        <v>748688.0</v>
      </c>
      <c r="G14" s="21">
        <v>168076.0</v>
      </c>
      <c r="H14" s="21">
        <v>0.451</v>
      </c>
      <c r="I14" s="28">
        <f t="shared" si="1"/>
        <v>337658.288</v>
      </c>
      <c r="J14" s="28">
        <f t="shared" si="2"/>
        <v>411029.712</v>
      </c>
      <c r="K14" s="21">
        <v>865.0</v>
      </c>
      <c r="L14" s="28">
        <f t="shared" si="3"/>
        <v>347246.7131</v>
      </c>
      <c r="M14" s="28">
        <f t="shared" si="4"/>
        <v>401441.2869</v>
      </c>
      <c r="N14" s="21">
        <v>41.9</v>
      </c>
      <c r="O14" s="28">
        <f t="shared" si="5"/>
        <v>313700.272</v>
      </c>
      <c r="P14" s="28">
        <f t="shared" si="6"/>
        <v>141478.8227</v>
      </c>
      <c r="Q14" s="28">
        <f t="shared" si="7"/>
        <v>172221.4493</v>
      </c>
      <c r="R14" s="21">
        <v>3.0</v>
      </c>
      <c r="S14" s="21">
        <f>E11+E12+E13+E14</f>
        <v>73.3</v>
      </c>
      <c r="T14" s="33">
        <f t="shared" si="8"/>
        <v>0.3192360164</v>
      </c>
      <c r="U14" s="21">
        <f>F14/(F11+F12+F13+F14)</f>
        <v>0.3071675351</v>
      </c>
      <c r="X14" s="34"/>
      <c r="Y14" s="3"/>
      <c r="Z14" s="34"/>
      <c r="AA14" s="34"/>
      <c r="AB14" s="3"/>
      <c r="AC14" s="34"/>
      <c r="AD14" s="3"/>
      <c r="AE14" s="34"/>
    </row>
    <row r="15" ht="14.25" customHeight="1">
      <c r="A15" s="21">
        <v>13.0</v>
      </c>
      <c r="B15" s="21">
        <v>14.0</v>
      </c>
      <c r="C15" s="23" t="s">
        <v>50</v>
      </c>
      <c r="D15" s="23" t="s">
        <v>72</v>
      </c>
      <c r="E15" s="21">
        <v>15.9</v>
      </c>
      <c r="F15" s="21">
        <v>902225.0</v>
      </c>
      <c r="G15" s="21">
        <v>186833.0</v>
      </c>
      <c r="H15" s="21">
        <v>0.847</v>
      </c>
      <c r="I15" s="28">
        <f t="shared" si="1"/>
        <v>764184.575</v>
      </c>
      <c r="J15" s="28">
        <f t="shared" si="2"/>
        <v>138040.425</v>
      </c>
      <c r="K15" s="21">
        <v>802.0</v>
      </c>
      <c r="L15" s="28">
        <f t="shared" si="3"/>
        <v>401545.1998</v>
      </c>
      <c r="M15" s="28">
        <f t="shared" si="4"/>
        <v>500679.8002</v>
      </c>
      <c r="N15" s="21">
        <v>38.1</v>
      </c>
      <c r="O15" s="28">
        <f t="shared" si="5"/>
        <v>343747.725</v>
      </c>
      <c r="P15" s="28">
        <f t="shared" si="6"/>
        <v>291154.3231</v>
      </c>
      <c r="Q15" s="28">
        <f t="shared" si="7"/>
        <v>52593.40193</v>
      </c>
      <c r="R15" s="21">
        <v>5.0</v>
      </c>
      <c r="S15" s="21">
        <f>E15+E16+E17</f>
        <v>67.9</v>
      </c>
      <c r="T15" s="33">
        <f t="shared" si="8"/>
        <v>0.234167894</v>
      </c>
      <c r="U15" s="21">
        <f>F15/(F15+F16+F17)</f>
        <v>0.4252091819</v>
      </c>
      <c r="X15" s="34"/>
      <c r="Y15" s="3"/>
      <c r="Z15" s="34"/>
      <c r="AA15" s="34"/>
      <c r="AB15" s="3"/>
      <c r="AC15" s="34"/>
      <c r="AD15" s="3"/>
      <c r="AE15" s="34"/>
    </row>
    <row r="16" ht="14.25" customHeight="1">
      <c r="A16" s="21">
        <v>14.0</v>
      </c>
      <c r="B16" s="21">
        <v>15.0</v>
      </c>
      <c r="C16" s="23" t="s">
        <v>51</v>
      </c>
      <c r="D16" s="23" t="s">
        <v>73</v>
      </c>
      <c r="E16" s="21">
        <v>32.5</v>
      </c>
      <c r="F16" s="21">
        <v>807720.0</v>
      </c>
      <c r="G16" s="21">
        <v>166400.0</v>
      </c>
      <c r="H16" s="21">
        <v>0.775</v>
      </c>
      <c r="I16" s="28">
        <f t="shared" si="1"/>
        <v>625983</v>
      </c>
      <c r="J16" s="28">
        <f t="shared" si="2"/>
        <v>181737</v>
      </c>
      <c r="K16" s="21">
        <v>850.0</v>
      </c>
      <c r="L16" s="28">
        <f t="shared" si="3"/>
        <v>371114.5946</v>
      </c>
      <c r="M16" s="28">
        <f t="shared" si="4"/>
        <v>436605.4054</v>
      </c>
      <c r="N16" s="21">
        <v>35.3</v>
      </c>
      <c r="O16" s="28">
        <f t="shared" si="5"/>
        <v>285125.16</v>
      </c>
      <c r="P16" s="28">
        <f t="shared" si="6"/>
        <v>220971.999</v>
      </c>
      <c r="Q16" s="28">
        <f t="shared" si="7"/>
        <v>64153.161</v>
      </c>
      <c r="R16" s="21">
        <v>5.0</v>
      </c>
      <c r="S16" s="21">
        <f>E15+E16+E17</f>
        <v>67.9</v>
      </c>
      <c r="T16" s="33">
        <f t="shared" si="8"/>
        <v>0.4786450663</v>
      </c>
      <c r="U16" s="21">
        <f>F16/(F15+F16+F17)</f>
        <v>0.3806699663</v>
      </c>
      <c r="X16" s="34"/>
      <c r="Y16" s="3"/>
      <c r="Z16" s="34"/>
      <c r="AA16" s="34"/>
      <c r="AB16" s="3"/>
      <c r="AC16" s="34"/>
      <c r="AD16" s="3"/>
      <c r="AE16" s="34"/>
    </row>
    <row r="17" ht="14.25" customHeight="1">
      <c r="A17" s="21">
        <v>15.0</v>
      </c>
      <c r="B17" s="21">
        <v>16.0</v>
      </c>
      <c r="C17" s="23" t="s">
        <v>52</v>
      </c>
      <c r="D17" s="23" t="s">
        <v>74</v>
      </c>
      <c r="E17" s="21">
        <v>19.5</v>
      </c>
      <c r="F17" s="21">
        <v>411893.0</v>
      </c>
      <c r="G17" s="21">
        <v>93607.0</v>
      </c>
      <c r="H17" s="21">
        <v>0.685</v>
      </c>
      <c r="I17" s="28">
        <f t="shared" si="1"/>
        <v>282146.705</v>
      </c>
      <c r="J17" s="28">
        <f t="shared" si="2"/>
        <v>129746.295</v>
      </c>
      <c r="K17" s="21">
        <v>893.0</v>
      </c>
      <c r="L17" s="28">
        <f t="shared" si="3"/>
        <v>194305.5726</v>
      </c>
      <c r="M17" s="28">
        <f t="shared" si="4"/>
        <v>217587.4274</v>
      </c>
      <c r="N17" s="21">
        <v>40.8</v>
      </c>
      <c r="O17" s="28">
        <f t="shared" si="5"/>
        <v>168052.344</v>
      </c>
      <c r="P17" s="28">
        <f t="shared" si="6"/>
        <v>115115.8556</v>
      </c>
      <c r="Q17" s="28">
        <f t="shared" si="7"/>
        <v>52936.48836</v>
      </c>
      <c r="R17" s="21">
        <v>5.0</v>
      </c>
      <c r="S17" s="21">
        <f>E15+E16+E17</f>
        <v>67.9</v>
      </c>
      <c r="T17" s="33">
        <f t="shared" si="8"/>
        <v>0.2871870398</v>
      </c>
      <c r="U17" s="21">
        <f>F17/(F15+F16+F17)</f>
        <v>0.1941208518</v>
      </c>
      <c r="X17" s="34"/>
      <c r="Y17" s="3"/>
      <c r="Z17" s="34"/>
      <c r="AA17" s="34"/>
      <c r="AB17" s="3"/>
      <c r="AC17" s="34"/>
      <c r="AD17" s="3"/>
      <c r="AE17" s="34"/>
    </row>
    <row r="18" ht="14.25" customHeight="1">
      <c r="A18" s="21">
        <v>16.0</v>
      </c>
      <c r="B18" s="21">
        <v>17.0</v>
      </c>
      <c r="C18" s="23" t="s">
        <v>53</v>
      </c>
      <c r="D18" s="23" t="s">
        <v>75</v>
      </c>
      <c r="E18" s="21">
        <v>26.0</v>
      </c>
      <c r="F18" s="21">
        <v>622853.0</v>
      </c>
      <c r="G18" s="21">
        <v>137885.0</v>
      </c>
      <c r="H18" s="21">
        <v>0.702</v>
      </c>
      <c r="I18" s="28">
        <f t="shared" si="1"/>
        <v>437242.806</v>
      </c>
      <c r="J18" s="28">
        <f t="shared" si="2"/>
        <v>185610.194</v>
      </c>
      <c r="K18" s="21">
        <v>873.0</v>
      </c>
      <c r="L18" s="28">
        <f t="shared" si="3"/>
        <v>290310.0208</v>
      </c>
      <c r="M18" s="28">
        <f t="shared" si="4"/>
        <v>332542.9792</v>
      </c>
      <c r="N18" s="21">
        <v>38.8</v>
      </c>
      <c r="O18" s="28">
        <f t="shared" si="5"/>
        <v>241666.964</v>
      </c>
      <c r="P18" s="28">
        <f t="shared" si="6"/>
        <v>169650.2087</v>
      </c>
      <c r="Q18" s="28">
        <f t="shared" si="7"/>
        <v>72016.75527</v>
      </c>
      <c r="R18" s="21">
        <v>6.0</v>
      </c>
      <c r="S18" s="21">
        <f>E24+E25+E18</f>
        <v>135.4</v>
      </c>
      <c r="T18" s="33">
        <f t="shared" si="8"/>
        <v>0.1920236337</v>
      </c>
      <c r="U18" s="21">
        <f>F18/(F18+F24+F25)</f>
        <v>0.3646468969</v>
      </c>
      <c r="X18" s="34"/>
      <c r="Y18" s="3"/>
      <c r="Z18" s="34"/>
      <c r="AA18" s="34"/>
      <c r="AB18" s="3"/>
      <c r="AC18" s="34"/>
      <c r="AD18" s="3"/>
      <c r="AE18" s="34"/>
    </row>
    <row r="19" ht="14.25" customHeight="1">
      <c r="A19" s="21">
        <v>17.0</v>
      </c>
      <c r="B19" s="21">
        <v>18.0</v>
      </c>
      <c r="C19" s="23" t="s">
        <v>45</v>
      </c>
      <c r="D19" s="23" t="s">
        <v>76</v>
      </c>
      <c r="E19" s="21">
        <v>19.1</v>
      </c>
      <c r="F19" s="21">
        <v>941366.0</v>
      </c>
      <c r="G19" s="21">
        <v>211642.0</v>
      </c>
      <c r="H19" s="21">
        <v>0.637</v>
      </c>
      <c r="I19" s="28">
        <f t="shared" si="1"/>
        <v>599650.142</v>
      </c>
      <c r="J19" s="28">
        <f t="shared" si="2"/>
        <v>341715.858</v>
      </c>
      <c r="K19" s="21">
        <v>855.0</v>
      </c>
      <c r="L19" s="28">
        <f t="shared" si="3"/>
        <v>433891.0674</v>
      </c>
      <c r="M19" s="28">
        <f t="shared" si="4"/>
        <v>507474.9326</v>
      </c>
      <c r="N19" s="21">
        <v>39.5</v>
      </c>
      <c r="O19" s="28">
        <f t="shared" si="5"/>
        <v>371839.57</v>
      </c>
      <c r="P19" s="28">
        <f t="shared" si="6"/>
        <v>236861.8061</v>
      </c>
      <c r="Q19" s="28">
        <f t="shared" si="7"/>
        <v>134977.7639</v>
      </c>
      <c r="R19" s="21">
        <v>4.0</v>
      </c>
      <c r="S19" s="21">
        <f>E19+E20+E21+E22+E23</f>
        <v>129.3</v>
      </c>
      <c r="T19" s="33">
        <f t="shared" si="8"/>
        <v>0.1477184841</v>
      </c>
      <c r="U19" s="21">
        <f>F19/(F19+F20+F21+F22+F23)</f>
        <v>0.3046854771</v>
      </c>
      <c r="X19" s="34"/>
      <c r="Y19" s="3"/>
      <c r="Z19" s="34"/>
      <c r="AA19" s="34"/>
      <c r="AB19" s="3"/>
      <c r="AC19" s="34"/>
      <c r="AD19" s="3"/>
      <c r="AE19" s="34"/>
    </row>
    <row r="20" ht="14.25" customHeight="1">
      <c r="A20" s="21">
        <v>18.0</v>
      </c>
      <c r="B20" s="21">
        <v>19.0</v>
      </c>
      <c r="C20" s="23" t="s">
        <v>46</v>
      </c>
      <c r="D20" s="23" t="s">
        <v>77</v>
      </c>
      <c r="E20" s="21">
        <v>24.4</v>
      </c>
      <c r="F20" s="21">
        <v>463507.0</v>
      </c>
      <c r="G20" s="21">
        <v>106922.0</v>
      </c>
      <c r="H20" s="21">
        <v>0.481</v>
      </c>
      <c r="I20" s="28">
        <f t="shared" si="1"/>
        <v>222946.867</v>
      </c>
      <c r="J20" s="28">
        <f t="shared" si="2"/>
        <v>240560.133</v>
      </c>
      <c r="K20" s="21">
        <v>858.0</v>
      </c>
      <c r="L20" s="28">
        <f t="shared" si="3"/>
        <v>214041.4456</v>
      </c>
      <c r="M20" s="28">
        <f t="shared" si="4"/>
        <v>249465.5544</v>
      </c>
      <c r="N20" s="21">
        <v>41.6</v>
      </c>
      <c r="O20" s="28">
        <f t="shared" si="5"/>
        <v>192818.912</v>
      </c>
      <c r="P20" s="28">
        <f t="shared" si="6"/>
        <v>92745.89667</v>
      </c>
      <c r="Q20" s="28">
        <f t="shared" si="7"/>
        <v>100073.0153</v>
      </c>
      <c r="R20" s="21">
        <v>4.0</v>
      </c>
      <c r="S20" s="21">
        <f>E19+E20+E21+E22+E23</f>
        <v>129.3</v>
      </c>
      <c r="T20" s="33">
        <f t="shared" si="8"/>
        <v>0.18870843</v>
      </c>
      <c r="U20" s="21">
        <f>F20/(F19+F20+F21+F22+F23)</f>
        <v>0.1500201318</v>
      </c>
      <c r="X20" s="34"/>
      <c r="Y20" s="3"/>
      <c r="Z20" s="34"/>
      <c r="AA20" s="34"/>
      <c r="AB20" s="3"/>
      <c r="AC20" s="34"/>
      <c r="AD20" s="3"/>
      <c r="AE20" s="34"/>
    </row>
    <row r="21" ht="14.25" customHeight="1">
      <c r="A21" s="21">
        <v>19.0</v>
      </c>
      <c r="B21" s="21">
        <v>20.0</v>
      </c>
      <c r="C21" s="23" t="s">
        <v>47</v>
      </c>
      <c r="D21" s="23" t="s">
        <v>78</v>
      </c>
      <c r="E21" s="21">
        <v>50.0</v>
      </c>
      <c r="F21" s="21">
        <v>562162.0</v>
      </c>
      <c r="G21" s="21">
        <v>134795.0</v>
      </c>
      <c r="H21" s="21">
        <v>0.337</v>
      </c>
      <c r="I21" s="28">
        <f t="shared" si="1"/>
        <v>189448.594</v>
      </c>
      <c r="J21" s="28">
        <f t="shared" si="2"/>
        <v>372713.406</v>
      </c>
      <c r="K21" s="21">
        <v>944.0</v>
      </c>
      <c r="L21" s="28">
        <f t="shared" si="3"/>
        <v>272984.0165</v>
      </c>
      <c r="M21" s="28">
        <f t="shared" si="4"/>
        <v>289177.9835</v>
      </c>
      <c r="N21" s="21">
        <v>40.2</v>
      </c>
      <c r="O21" s="28">
        <f t="shared" si="5"/>
        <v>225989.124</v>
      </c>
      <c r="P21" s="28">
        <f t="shared" si="6"/>
        <v>76158.33479</v>
      </c>
      <c r="Q21" s="28">
        <f t="shared" si="7"/>
        <v>149830.7892</v>
      </c>
      <c r="R21" s="21">
        <v>4.0</v>
      </c>
      <c r="S21" s="21">
        <f>E19+E20+E21+E22+E23</f>
        <v>129.3</v>
      </c>
      <c r="T21" s="33">
        <f t="shared" si="8"/>
        <v>0.3866976025</v>
      </c>
      <c r="U21" s="21">
        <f>F21/(F19+F20+F21+F22+F23)</f>
        <v>0.1819511191</v>
      </c>
      <c r="X21" s="34"/>
      <c r="Y21" s="3"/>
      <c r="Z21" s="34"/>
      <c r="AA21" s="34"/>
      <c r="AB21" s="3"/>
      <c r="AC21" s="34"/>
      <c r="AD21" s="3"/>
      <c r="AE21" s="34"/>
    </row>
    <row r="22" ht="14.25" customHeight="1">
      <c r="A22" s="21">
        <v>20.0</v>
      </c>
      <c r="B22" s="21">
        <v>21.0</v>
      </c>
      <c r="C22" s="23" t="s">
        <v>48</v>
      </c>
      <c r="D22" s="23" t="s">
        <v>79</v>
      </c>
      <c r="E22" s="21">
        <v>18.0</v>
      </c>
      <c r="F22" s="21">
        <v>431368.0</v>
      </c>
      <c r="G22" s="21">
        <v>104091.0</v>
      </c>
      <c r="H22" s="21">
        <v>0.466</v>
      </c>
      <c r="I22" s="28">
        <f t="shared" si="1"/>
        <v>201017.488</v>
      </c>
      <c r="J22" s="28">
        <f t="shared" si="2"/>
        <v>230350.512</v>
      </c>
      <c r="K22" s="21">
        <v>846.0</v>
      </c>
      <c r="L22" s="28">
        <f t="shared" si="3"/>
        <v>197690.8602</v>
      </c>
      <c r="M22" s="28">
        <f t="shared" si="4"/>
        <v>233677.1398</v>
      </c>
      <c r="N22" s="21">
        <v>41.1</v>
      </c>
      <c r="O22" s="28">
        <f t="shared" si="5"/>
        <v>177292.248</v>
      </c>
      <c r="P22" s="28">
        <f t="shared" si="6"/>
        <v>82618.18757</v>
      </c>
      <c r="Q22" s="28">
        <f t="shared" si="7"/>
        <v>94674.06043</v>
      </c>
      <c r="R22" s="21">
        <v>4.0</v>
      </c>
      <c r="S22" s="21">
        <f>E19+E20+E21+E22+E23</f>
        <v>129.3</v>
      </c>
      <c r="T22" s="33">
        <f t="shared" si="8"/>
        <v>0.1392111369</v>
      </c>
      <c r="U22" s="21">
        <f>F22/(F19+F20+F21+F22+F23)</f>
        <v>0.1396179221</v>
      </c>
      <c r="X22" s="34"/>
      <c r="Y22" s="3"/>
      <c r="Z22" s="34"/>
      <c r="AA22" s="34"/>
      <c r="AB22" s="3"/>
      <c r="AC22" s="34"/>
      <c r="AD22" s="3"/>
      <c r="AE22" s="34"/>
    </row>
    <row r="23" ht="14.25" customHeight="1">
      <c r="A23" s="21">
        <v>21.0</v>
      </c>
      <c r="B23" s="21">
        <v>22.0</v>
      </c>
      <c r="C23" s="23" t="s">
        <v>49</v>
      </c>
      <c r="D23" s="23" t="s">
        <v>80</v>
      </c>
      <c r="E23" s="21">
        <v>17.8</v>
      </c>
      <c r="F23" s="21">
        <v>691229.0</v>
      </c>
      <c r="G23" s="21">
        <v>159639.0</v>
      </c>
      <c r="H23" s="21">
        <v>0.553</v>
      </c>
      <c r="I23" s="28">
        <f t="shared" si="1"/>
        <v>382249.637</v>
      </c>
      <c r="J23" s="28">
        <f t="shared" si="2"/>
        <v>308979.363</v>
      </c>
      <c r="K23" s="21">
        <v>822.0</v>
      </c>
      <c r="L23" s="28">
        <f t="shared" si="3"/>
        <v>311849.7464</v>
      </c>
      <c r="M23" s="28">
        <f t="shared" si="4"/>
        <v>379379.2536</v>
      </c>
      <c r="N23" s="21">
        <v>40.8</v>
      </c>
      <c r="O23" s="28">
        <f t="shared" si="5"/>
        <v>282021.432</v>
      </c>
      <c r="P23" s="28">
        <f t="shared" si="6"/>
        <v>155957.8519</v>
      </c>
      <c r="Q23" s="28">
        <f t="shared" si="7"/>
        <v>126063.5801</v>
      </c>
      <c r="R23" s="21">
        <v>4.0</v>
      </c>
      <c r="S23" s="21">
        <f>E19+E20+E21+E22+E23</f>
        <v>129.3</v>
      </c>
      <c r="T23" s="33">
        <f t="shared" si="8"/>
        <v>0.1376643465</v>
      </c>
      <c r="U23" s="21">
        <f>F23/(F19+F20+F21+F22+F23)</f>
        <v>0.2237253498</v>
      </c>
      <c r="X23" s="34"/>
      <c r="Y23" s="3"/>
      <c r="Z23" s="34"/>
      <c r="AA23" s="34"/>
      <c r="AB23" s="3"/>
      <c r="AC23" s="34"/>
      <c r="AD23" s="3"/>
      <c r="AE23" s="34"/>
    </row>
    <row r="24" ht="14.25" customHeight="1">
      <c r="A24" s="21">
        <v>22.0</v>
      </c>
      <c r="B24" s="21">
        <v>23.0</v>
      </c>
      <c r="C24" s="23" t="s">
        <v>54</v>
      </c>
      <c r="D24" s="23" t="s">
        <v>81</v>
      </c>
      <c r="E24" s="21">
        <v>64.0</v>
      </c>
      <c r="F24" s="21">
        <v>743783.0</v>
      </c>
      <c r="G24" s="21">
        <v>169962.0</v>
      </c>
      <c r="H24" s="21">
        <v>0.858</v>
      </c>
      <c r="I24" s="28">
        <f t="shared" si="1"/>
        <v>638165.814</v>
      </c>
      <c r="J24" s="28">
        <f t="shared" si="2"/>
        <v>105617.186</v>
      </c>
      <c r="K24" s="21">
        <v>865.0</v>
      </c>
      <c r="L24" s="28">
        <f t="shared" si="3"/>
        <v>344971.7399</v>
      </c>
      <c r="M24" s="28">
        <f t="shared" si="4"/>
        <v>398811.2601</v>
      </c>
      <c r="N24" s="21">
        <v>39.2</v>
      </c>
      <c r="O24" s="28">
        <f t="shared" si="5"/>
        <v>291562.936</v>
      </c>
      <c r="P24" s="28">
        <f t="shared" si="6"/>
        <v>250160.9991</v>
      </c>
      <c r="Q24" s="28">
        <f t="shared" si="7"/>
        <v>41401.93691</v>
      </c>
      <c r="R24" s="21">
        <v>6.0</v>
      </c>
      <c r="S24" s="21">
        <f>E24+E25+E18</f>
        <v>135.4</v>
      </c>
      <c r="T24" s="33">
        <f t="shared" si="8"/>
        <v>0.4726735598</v>
      </c>
      <c r="U24" s="21">
        <f>F24/(F18+F24+F25)</f>
        <v>0.435444901</v>
      </c>
      <c r="X24" s="34"/>
      <c r="Y24" s="3"/>
      <c r="Z24" s="34"/>
      <c r="AA24" s="34"/>
      <c r="AB24" s="3"/>
      <c r="AC24" s="34"/>
      <c r="AD24" s="3"/>
      <c r="AE24" s="34"/>
    </row>
    <row r="25" ht="14.25" customHeight="1">
      <c r="A25" s="21">
        <v>23.0</v>
      </c>
      <c r="B25" s="21">
        <v>24.0</v>
      </c>
      <c r="C25" s="23" t="s">
        <v>55</v>
      </c>
      <c r="D25" s="23" t="s">
        <v>82</v>
      </c>
      <c r="E25" s="21">
        <v>45.4</v>
      </c>
      <c r="F25" s="21">
        <v>341463.0</v>
      </c>
      <c r="G25" s="21">
        <v>81698.0</v>
      </c>
      <c r="H25" s="21">
        <v>0.352</v>
      </c>
      <c r="I25" s="28">
        <f t="shared" si="1"/>
        <v>120194.976</v>
      </c>
      <c r="J25" s="28">
        <f t="shared" si="2"/>
        <v>221268.024</v>
      </c>
      <c r="K25" s="21">
        <v>938.0</v>
      </c>
      <c r="L25" s="28">
        <f t="shared" si="3"/>
        <v>165269.5015</v>
      </c>
      <c r="M25" s="28">
        <f t="shared" si="4"/>
        <v>176193.4985</v>
      </c>
      <c r="N25" s="21">
        <v>40.2</v>
      </c>
      <c r="O25" s="28">
        <f t="shared" si="5"/>
        <v>137268.126</v>
      </c>
      <c r="P25" s="28">
        <f t="shared" si="6"/>
        <v>48318.38035</v>
      </c>
      <c r="Q25" s="28">
        <f t="shared" si="7"/>
        <v>88949.74565</v>
      </c>
      <c r="R25" s="21">
        <v>6.0</v>
      </c>
      <c r="S25" s="21">
        <f>E24+E25+E18</f>
        <v>135.4</v>
      </c>
      <c r="T25" s="33">
        <f t="shared" si="8"/>
        <v>0.3353028065</v>
      </c>
      <c r="U25" s="21">
        <f>F25/(F18+F24+F25)</f>
        <v>0.199908202</v>
      </c>
      <c r="X25" s="34"/>
      <c r="Y25" s="3"/>
      <c r="Z25" s="34"/>
      <c r="AA25" s="34"/>
      <c r="AB25" s="3"/>
      <c r="AC25" s="34"/>
      <c r="AD25" s="3"/>
      <c r="AE25" s="34"/>
    </row>
    <row r="26" ht="14.25" customHeight="1">
      <c r="A26" s="23"/>
      <c r="B26" s="23"/>
      <c r="C26" s="23"/>
      <c r="D26" s="23"/>
      <c r="E26" s="23"/>
      <c r="F26" s="23"/>
      <c r="G26" s="10"/>
      <c r="H26" s="23"/>
      <c r="I26" s="41"/>
      <c r="J26" s="41"/>
      <c r="K26" s="10"/>
      <c r="L26" s="10"/>
      <c r="M26" s="10"/>
      <c r="N26" s="10"/>
      <c r="O26" s="10"/>
      <c r="P26" s="10"/>
      <c r="Q26" s="10"/>
      <c r="R26" s="23"/>
      <c r="S26" s="23"/>
      <c r="T26" s="23"/>
      <c r="U26" s="23"/>
      <c r="X26" s="3"/>
      <c r="Y26" s="3"/>
      <c r="Z26" s="3"/>
      <c r="AA26" s="3"/>
      <c r="AB26" s="3"/>
      <c r="AC26" s="3"/>
      <c r="AD26" s="3"/>
      <c r="AE26" s="3"/>
    </row>
    <row r="27" ht="14.25" customHeight="1">
      <c r="A27" s="23"/>
      <c r="B27" s="23"/>
      <c r="C27" s="23"/>
      <c r="D27" s="23"/>
      <c r="E27" s="23"/>
      <c r="F27" s="23"/>
      <c r="G27" s="10"/>
      <c r="H27" s="23"/>
      <c r="I27" s="43" t="s">
        <v>83</v>
      </c>
      <c r="J27" s="43" t="s">
        <v>84</v>
      </c>
      <c r="K27" s="10"/>
      <c r="L27" s="10" t="s">
        <v>85</v>
      </c>
      <c r="M27" s="44" t="s">
        <v>86</v>
      </c>
      <c r="N27" s="10"/>
      <c r="O27" s="10" t="s">
        <v>87</v>
      </c>
      <c r="P27" s="46" t="s">
        <v>88</v>
      </c>
      <c r="Q27" s="46" t="s">
        <v>89</v>
      </c>
      <c r="R27" s="23"/>
      <c r="S27" s="10" t="s">
        <v>90</v>
      </c>
      <c r="T27" s="10" t="s">
        <v>91</v>
      </c>
      <c r="U27" s="27" t="s">
        <v>92</v>
      </c>
      <c r="X27" s="47"/>
    </row>
    <row r="28" ht="14.25" customHeight="1">
      <c r="A28" s="10" t="s">
        <v>93</v>
      </c>
      <c r="B28" s="10"/>
      <c r="C28" s="10"/>
      <c r="D28" s="10"/>
      <c r="E28" s="27" t="s">
        <v>94</v>
      </c>
      <c r="F28" s="10" t="s">
        <v>94</v>
      </c>
      <c r="G28" s="10" t="s">
        <v>94</v>
      </c>
      <c r="H28" s="10" t="s">
        <v>95</v>
      </c>
      <c r="I28" s="41"/>
      <c r="J28" s="41"/>
      <c r="K28" s="10" t="s">
        <v>94</v>
      </c>
      <c r="L28" s="10"/>
      <c r="M28" s="10"/>
      <c r="N28" s="10" t="s">
        <v>94</v>
      </c>
      <c r="O28" s="10"/>
      <c r="P28" s="10"/>
      <c r="Q28" s="10"/>
      <c r="R28" s="27" t="s">
        <v>96</v>
      </c>
      <c r="S28" s="10"/>
      <c r="T28" s="10"/>
      <c r="U28" s="10"/>
    </row>
    <row r="29" ht="14.25" customHeight="1">
      <c r="A29" s="10"/>
      <c r="B29" s="10"/>
      <c r="C29" s="10"/>
      <c r="D29" s="27"/>
      <c r="E29" s="50" t="s">
        <v>97</v>
      </c>
      <c r="F29" s="44" t="s">
        <v>98</v>
      </c>
      <c r="G29" s="10"/>
      <c r="H29" s="44" t="s">
        <v>99</v>
      </c>
      <c r="I29" s="41"/>
      <c r="J29" s="41"/>
      <c r="K29" s="44" t="s">
        <v>100</v>
      </c>
      <c r="L29" s="10"/>
      <c r="M29" s="10"/>
      <c r="N29" s="44" t="s">
        <v>101</v>
      </c>
      <c r="O29" s="44"/>
      <c r="P29" s="44"/>
      <c r="Q29" s="44"/>
      <c r="R29" s="10"/>
      <c r="S29" s="10"/>
      <c r="T29" s="10"/>
      <c r="U29" s="10"/>
    </row>
    <row r="30" ht="14.25" customHeight="1">
      <c r="A30" s="10"/>
      <c r="B30" s="10"/>
      <c r="C30" s="10"/>
      <c r="D30" s="52"/>
      <c r="E30" s="10"/>
      <c r="F30" s="10"/>
      <c r="G30" s="10"/>
      <c r="H30" s="10"/>
      <c r="I30" s="41"/>
      <c r="J30" s="4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4.25" customHeight="1">
      <c r="A31" s="10" t="s">
        <v>94</v>
      </c>
      <c r="B31" s="27" t="s">
        <v>102</v>
      </c>
      <c r="C31" s="10"/>
      <c r="D31" s="56" t="s">
        <v>103</v>
      </c>
      <c r="E31" s="27"/>
      <c r="F31" s="27"/>
      <c r="G31" s="27"/>
      <c r="H31" s="27"/>
      <c r="I31" s="58"/>
      <c r="J31" s="4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4.25" customHeight="1">
      <c r="A32" s="10"/>
      <c r="B32" s="10"/>
      <c r="C32" s="10"/>
      <c r="D32" s="25" t="s">
        <v>104</v>
      </c>
      <c r="E32" s="27"/>
      <c r="F32" s="27"/>
      <c r="G32" s="27"/>
      <c r="H32" s="27"/>
      <c r="I32" s="58"/>
      <c r="J32" s="58"/>
      <c r="K32" s="27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41"/>
      <c r="J33" s="4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4.25" customHeight="1">
      <c r="A34" s="10" t="s">
        <v>95</v>
      </c>
      <c r="B34" s="10"/>
      <c r="C34" s="10"/>
      <c r="D34" s="25" t="s">
        <v>105</v>
      </c>
      <c r="E34" s="27"/>
      <c r="F34" s="27"/>
      <c r="G34" s="27"/>
      <c r="H34" s="27"/>
      <c r="I34" s="58"/>
      <c r="J34" s="4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41"/>
      <c r="J35" s="4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4.25" customHeight="1">
      <c r="A36" s="27" t="s">
        <v>37</v>
      </c>
      <c r="B36" s="27"/>
      <c r="C36" s="10"/>
      <c r="D36" s="25" t="s">
        <v>56</v>
      </c>
      <c r="E36" s="27"/>
      <c r="F36" s="27"/>
      <c r="G36" s="27"/>
      <c r="H36" s="27"/>
      <c r="I36" s="58"/>
      <c r="J36" s="4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41"/>
      <c r="J37" s="4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41"/>
      <c r="J38" s="4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4.25" customHeight="1">
      <c r="I39" s="41"/>
      <c r="J39" s="41"/>
    </row>
    <row r="40" ht="14.25" customHeight="1">
      <c r="I40" s="41"/>
      <c r="J40" s="41"/>
    </row>
    <row r="41" ht="14.25" customHeight="1">
      <c r="I41" s="41"/>
      <c r="J41" s="41"/>
    </row>
    <row r="42" ht="14.25" customHeight="1">
      <c r="I42" s="41"/>
      <c r="J42" s="41"/>
    </row>
    <row r="43" ht="14.25" customHeight="1">
      <c r="I43" s="41"/>
      <c r="J43" s="41"/>
    </row>
    <row r="44" ht="14.25" customHeight="1">
      <c r="I44" s="41"/>
      <c r="J44" s="41"/>
    </row>
    <row r="45" ht="14.25" customHeight="1">
      <c r="I45" s="41"/>
      <c r="J45" s="41"/>
    </row>
    <row r="46" ht="14.25" customHeight="1">
      <c r="I46" s="41"/>
      <c r="J46" s="41"/>
    </row>
    <row r="47" ht="14.25" customHeight="1">
      <c r="I47" s="41"/>
      <c r="J47" s="41"/>
    </row>
    <row r="48" ht="14.25" customHeight="1">
      <c r="I48" s="41"/>
      <c r="J48" s="41"/>
    </row>
    <row r="49" ht="14.25" customHeight="1">
      <c r="I49" s="41"/>
      <c r="J49" s="41"/>
    </row>
    <row r="50" ht="14.25" customHeight="1">
      <c r="I50" s="41"/>
      <c r="J50" s="41"/>
    </row>
    <row r="51" ht="14.25" customHeight="1">
      <c r="I51" s="41"/>
      <c r="J51" s="41"/>
    </row>
    <row r="52" ht="14.25" customHeight="1">
      <c r="I52" s="41"/>
      <c r="J52" s="41"/>
    </row>
    <row r="53" ht="14.25" customHeight="1">
      <c r="I53" s="41"/>
      <c r="J53" s="41"/>
    </row>
    <row r="54" ht="14.25" customHeight="1">
      <c r="I54" s="41"/>
      <c r="J54" s="41"/>
    </row>
    <row r="55" ht="14.25" customHeight="1">
      <c r="I55" s="41"/>
      <c r="J55" s="41"/>
    </row>
    <row r="56" ht="14.25" customHeight="1">
      <c r="I56" s="41"/>
      <c r="J56" s="41"/>
    </row>
    <row r="57" ht="14.25" customHeight="1">
      <c r="I57" s="41"/>
      <c r="J57" s="41"/>
    </row>
    <row r="58" ht="14.25" customHeight="1">
      <c r="I58" s="41"/>
      <c r="J58" s="41"/>
    </row>
    <row r="59" ht="14.25" customHeight="1">
      <c r="I59" s="41"/>
      <c r="J59" s="41"/>
    </row>
    <row r="60" ht="14.25" customHeight="1">
      <c r="I60" s="41"/>
      <c r="J60" s="41"/>
    </row>
    <row r="61" ht="14.25" customHeight="1">
      <c r="I61" s="41"/>
      <c r="J61" s="41"/>
    </row>
    <row r="62" ht="14.25" customHeight="1">
      <c r="I62" s="41"/>
      <c r="J62" s="41"/>
    </row>
    <row r="63" ht="14.25" customHeight="1">
      <c r="I63" s="41"/>
      <c r="J63" s="41"/>
    </row>
    <row r="64" ht="14.25" customHeight="1">
      <c r="I64" s="41"/>
      <c r="J64" s="41"/>
    </row>
    <row r="65" ht="14.25" customHeight="1">
      <c r="I65" s="41"/>
      <c r="J65" s="41"/>
    </row>
    <row r="66" ht="14.25" customHeight="1">
      <c r="I66" s="41"/>
      <c r="J66" s="41"/>
    </row>
    <row r="67" ht="14.25" customHeight="1">
      <c r="I67" s="41"/>
      <c r="J67" s="41"/>
    </row>
    <row r="68" ht="14.25" customHeight="1">
      <c r="I68" s="41"/>
      <c r="J68" s="41"/>
    </row>
    <row r="69" ht="14.25" customHeight="1">
      <c r="I69" s="41"/>
      <c r="J69" s="41"/>
    </row>
    <row r="70" ht="14.25" customHeight="1">
      <c r="I70" s="41"/>
      <c r="J70" s="41"/>
    </row>
    <row r="71" ht="14.25" customHeight="1">
      <c r="I71" s="41"/>
      <c r="J71" s="41"/>
    </row>
    <row r="72" ht="14.25" customHeight="1">
      <c r="I72" s="41"/>
      <c r="J72" s="41"/>
    </row>
    <row r="73" ht="14.25" customHeight="1">
      <c r="I73" s="41"/>
      <c r="J73" s="41"/>
    </row>
    <row r="74" ht="14.25" customHeight="1">
      <c r="I74" s="41"/>
      <c r="J74" s="41"/>
    </row>
    <row r="75" ht="14.25" customHeight="1">
      <c r="I75" s="41"/>
      <c r="J75" s="41"/>
    </row>
    <row r="76" ht="14.25" customHeight="1">
      <c r="I76" s="41"/>
      <c r="J76" s="41"/>
    </row>
    <row r="77" ht="14.25" customHeight="1">
      <c r="I77" s="41"/>
      <c r="J77" s="41"/>
    </row>
    <row r="78" ht="14.25" customHeight="1">
      <c r="I78" s="41"/>
      <c r="J78" s="41"/>
    </row>
    <row r="79" ht="14.25" customHeight="1">
      <c r="I79" s="41"/>
      <c r="J79" s="41"/>
    </row>
    <row r="80" ht="14.25" customHeight="1">
      <c r="I80" s="41"/>
      <c r="J80" s="41"/>
    </row>
    <row r="81" ht="14.25" customHeight="1">
      <c r="I81" s="41"/>
      <c r="J81" s="41"/>
    </row>
    <row r="82" ht="14.25" customHeight="1">
      <c r="I82" s="41"/>
      <c r="J82" s="41"/>
    </row>
    <row r="83" ht="14.25" customHeight="1">
      <c r="I83" s="41"/>
      <c r="J83" s="41"/>
    </row>
    <row r="84" ht="14.25" customHeight="1">
      <c r="I84" s="41"/>
      <c r="J84" s="41"/>
    </row>
    <row r="85" ht="14.25" customHeight="1">
      <c r="I85" s="41"/>
      <c r="J85" s="41"/>
    </row>
    <row r="86" ht="14.25" customHeight="1">
      <c r="I86" s="41"/>
      <c r="J86" s="41"/>
    </row>
    <row r="87" ht="14.25" customHeight="1">
      <c r="I87" s="41"/>
      <c r="J87" s="41"/>
    </row>
    <row r="88" ht="14.25" customHeight="1">
      <c r="I88" s="41"/>
      <c r="J88" s="41"/>
    </row>
    <row r="89" ht="14.25" customHeight="1">
      <c r="I89" s="41"/>
      <c r="J89" s="41"/>
    </row>
    <row r="90" ht="14.25" customHeight="1">
      <c r="I90" s="41"/>
      <c r="J90" s="41"/>
    </row>
    <row r="91" ht="14.25" customHeight="1">
      <c r="I91" s="41"/>
      <c r="J91" s="41"/>
    </row>
    <row r="92" ht="14.25" customHeight="1">
      <c r="I92" s="41"/>
      <c r="J92" s="41"/>
    </row>
    <row r="93" ht="14.25" customHeight="1">
      <c r="I93" s="41"/>
      <c r="J93" s="41"/>
    </row>
    <row r="94" ht="14.25" customHeight="1">
      <c r="I94" s="41"/>
      <c r="J94" s="41"/>
    </row>
    <row r="95" ht="14.25" customHeight="1">
      <c r="I95" s="41"/>
      <c r="J95" s="41"/>
    </row>
    <row r="96" ht="14.25" customHeight="1">
      <c r="I96" s="41"/>
      <c r="J96" s="41"/>
    </row>
    <row r="97" ht="14.25" customHeight="1">
      <c r="I97" s="41"/>
      <c r="J97" s="41"/>
    </row>
    <row r="98" ht="14.25" customHeight="1">
      <c r="I98" s="41"/>
      <c r="J98" s="41"/>
    </row>
    <row r="99" ht="14.25" customHeight="1">
      <c r="I99" s="41"/>
      <c r="J99" s="41"/>
    </row>
    <row r="100" ht="14.25" customHeight="1">
      <c r="I100" s="41"/>
      <c r="J100" s="41"/>
    </row>
    <row r="101" ht="14.25" customHeight="1">
      <c r="I101" s="41"/>
      <c r="J101" s="41"/>
    </row>
    <row r="102" ht="14.25" customHeight="1">
      <c r="I102" s="41"/>
      <c r="J102" s="41"/>
    </row>
    <row r="103" ht="14.25" customHeight="1">
      <c r="I103" s="41"/>
      <c r="J103" s="41"/>
    </row>
    <row r="104" ht="14.25" customHeight="1">
      <c r="I104" s="41"/>
      <c r="J104" s="41"/>
    </row>
    <row r="105" ht="14.25" customHeight="1">
      <c r="I105" s="41"/>
      <c r="J105" s="41"/>
    </row>
    <row r="106" ht="14.25" customHeight="1">
      <c r="I106" s="41"/>
      <c r="J106" s="41"/>
    </row>
    <row r="107" ht="14.25" customHeight="1">
      <c r="I107" s="41"/>
      <c r="J107" s="41"/>
    </row>
    <row r="108" ht="14.25" customHeight="1">
      <c r="I108" s="41"/>
      <c r="J108" s="41"/>
    </row>
    <row r="109" ht="14.25" customHeight="1">
      <c r="I109" s="41"/>
      <c r="J109" s="41"/>
    </row>
    <row r="110" ht="14.25" customHeight="1">
      <c r="I110" s="41"/>
      <c r="J110" s="41"/>
    </row>
    <row r="111" ht="14.25" customHeight="1">
      <c r="I111" s="41"/>
      <c r="J111" s="41"/>
    </row>
    <row r="112" ht="14.25" customHeight="1">
      <c r="I112" s="41"/>
      <c r="J112" s="41"/>
    </row>
    <row r="113" ht="14.25" customHeight="1">
      <c r="I113" s="41"/>
      <c r="J113" s="41"/>
    </row>
    <row r="114" ht="14.25" customHeight="1">
      <c r="I114" s="41"/>
      <c r="J114" s="41"/>
    </row>
    <row r="115" ht="14.25" customHeight="1">
      <c r="I115" s="41"/>
      <c r="J115" s="41"/>
    </row>
    <row r="116" ht="14.25" customHeight="1">
      <c r="I116" s="41"/>
      <c r="J116" s="41"/>
    </row>
    <row r="117" ht="14.25" customHeight="1">
      <c r="I117" s="41"/>
      <c r="J117" s="41"/>
    </row>
    <row r="118" ht="14.25" customHeight="1">
      <c r="I118" s="41"/>
      <c r="J118" s="41"/>
    </row>
    <row r="119" ht="14.25" customHeight="1">
      <c r="I119" s="41"/>
      <c r="J119" s="41"/>
    </row>
    <row r="120" ht="14.25" customHeight="1">
      <c r="I120" s="41"/>
      <c r="J120" s="41"/>
    </row>
    <row r="121" ht="14.25" customHeight="1">
      <c r="I121" s="41"/>
      <c r="J121" s="41"/>
    </row>
    <row r="122" ht="14.25" customHeight="1">
      <c r="I122" s="41"/>
      <c r="J122" s="41"/>
    </row>
    <row r="123" ht="14.25" customHeight="1">
      <c r="I123" s="41"/>
      <c r="J123" s="41"/>
    </row>
    <row r="124" ht="14.25" customHeight="1">
      <c r="I124" s="41"/>
      <c r="J124" s="41"/>
    </row>
    <row r="125" ht="14.25" customHeight="1">
      <c r="I125" s="41"/>
      <c r="J125" s="41"/>
    </row>
    <row r="126" ht="14.25" customHeight="1">
      <c r="I126" s="41"/>
      <c r="J126" s="41"/>
    </row>
    <row r="127" ht="14.25" customHeight="1">
      <c r="I127" s="41"/>
      <c r="J127" s="41"/>
    </row>
    <row r="128" ht="14.25" customHeight="1">
      <c r="I128" s="41"/>
      <c r="J128" s="41"/>
    </row>
    <row r="129" ht="14.25" customHeight="1">
      <c r="I129" s="41"/>
      <c r="J129" s="41"/>
    </row>
    <row r="130" ht="14.25" customHeight="1">
      <c r="I130" s="41"/>
      <c r="J130" s="41"/>
    </row>
    <row r="131" ht="14.25" customHeight="1">
      <c r="I131" s="41"/>
      <c r="J131" s="41"/>
    </row>
    <row r="132" ht="14.25" customHeight="1">
      <c r="I132" s="41"/>
      <c r="J132" s="41"/>
    </row>
    <row r="133" ht="14.25" customHeight="1">
      <c r="I133" s="41"/>
      <c r="J133" s="41"/>
    </row>
    <row r="134" ht="14.25" customHeight="1">
      <c r="I134" s="41"/>
      <c r="J134" s="41"/>
    </row>
    <row r="135" ht="14.25" customHeight="1">
      <c r="I135" s="41"/>
      <c r="J135" s="41"/>
    </row>
    <row r="136" ht="14.25" customHeight="1">
      <c r="I136" s="41"/>
      <c r="J136" s="41"/>
    </row>
    <row r="137" ht="14.25" customHeight="1">
      <c r="I137" s="41"/>
      <c r="J137" s="41"/>
    </row>
    <row r="138" ht="14.25" customHeight="1">
      <c r="I138" s="41"/>
      <c r="J138" s="41"/>
    </row>
    <row r="139" ht="14.25" customHeight="1">
      <c r="I139" s="41"/>
      <c r="J139" s="41"/>
    </row>
    <row r="140" ht="14.25" customHeight="1">
      <c r="I140" s="41"/>
      <c r="J140" s="41"/>
    </row>
    <row r="141" ht="14.25" customHeight="1">
      <c r="I141" s="41"/>
      <c r="J141" s="41"/>
    </row>
    <row r="142" ht="14.25" customHeight="1">
      <c r="I142" s="41"/>
      <c r="J142" s="41"/>
    </row>
    <row r="143" ht="14.25" customHeight="1">
      <c r="I143" s="41"/>
      <c r="J143" s="41"/>
    </row>
    <row r="144" ht="14.25" customHeight="1">
      <c r="I144" s="41"/>
      <c r="J144" s="41"/>
    </row>
    <row r="145" ht="14.25" customHeight="1">
      <c r="I145" s="41"/>
      <c r="J145" s="41"/>
    </row>
    <row r="146" ht="14.25" customHeight="1">
      <c r="I146" s="41"/>
      <c r="J146" s="41"/>
    </row>
    <row r="147" ht="14.25" customHeight="1">
      <c r="I147" s="41"/>
      <c r="J147" s="41"/>
    </row>
    <row r="148" ht="14.25" customHeight="1">
      <c r="I148" s="41"/>
      <c r="J148" s="41"/>
    </row>
    <row r="149" ht="14.25" customHeight="1">
      <c r="I149" s="41"/>
      <c r="J149" s="41"/>
    </row>
    <row r="150" ht="14.25" customHeight="1">
      <c r="I150" s="41"/>
      <c r="J150" s="41"/>
    </row>
    <row r="151" ht="14.25" customHeight="1">
      <c r="I151" s="41"/>
      <c r="J151" s="41"/>
    </row>
    <row r="152" ht="14.25" customHeight="1">
      <c r="I152" s="41"/>
      <c r="J152" s="41"/>
    </row>
    <row r="153" ht="14.25" customHeight="1">
      <c r="I153" s="41"/>
      <c r="J153" s="41"/>
    </row>
    <row r="154" ht="14.25" customHeight="1">
      <c r="I154" s="41"/>
      <c r="J154" s="41"/>
    </row>
    <row r="155" ht="14.25" customHeight="1">
      <c r="I155" s="41"/>
      <c r="J155" s="41"/>
    </row>
    <row r="156" ht="14.25" customHeight="1">
      <c r="I156" s="41"/>
      <c r="J156" s="41"/>
    </row>
    <row r="157" ht="14.25" customHeight="1">
      <c r="I157" s="41"/>
      <c r="J157" s="41"/>
    </row>
    <row r="158" ht="14.25" customHeight="1">
      <c r="I158" s="41"/>
      <c r="J158" s="41"/>
    </row>
    <row r="159" ht="14.25" customHeight="1">
      <c r="I159" s="41"/>
      <c r="J159" s="41"/>
    </row>
    <row r="160" ht="14.25" customHeight="1">
      <c r="I160" s="41"/>
      <c r="J160" s="41"/>
    </row>
    <row r="161" ht="14.25" customHeight="1">
      <c r="I161" s="41"/>
      <c r="J161" s="41"/>
    </row>
    <row r="162" ht="14.25" customHeight="1">
      <c r="I162" s="41"/>
      <c r="J162" s="41"/>
    </row>
    <row r="163" ht="14.25" customHeight="1">
      <c r="I163" s="41"/>
      <c r="J163" s="41"/>
    </row>
    <row r="164" ht="14.25" customHeight="1">
      <c r="I164" s="41"/>
      <c r="J164" s="41"/>
    </row>
    <row r="165" ht="14.25" customHeight="1">
      <c r="I165" s="41"/>
      <c r="J165" s="41"/>
    </row>
    <row r="166" ht="14.25" customHeight="1">
      <c r="I166" s="41"/>
      <c r="J166" s="41"/>
    </row>
    <row r="167" ht="14.25" customHeight="1">
      <c r="I167" s="41"/>
      <c r="J167" s="41"/>
    </row>
    <row r="168" ht="14.25" customHeight="1">
      <c r="I168" s="41"/>
      <c r="J168" s="41"/>
    </row>
    <row r="169" ht="14.25" customHeight="1">
      <c r="I169" s="41"/>
      <c r="J169" s="41"/>
    </row>
    <row r="170" ht="14.25" customHeight="1">
      <c r="I170" s="41"/>
      <c r="J170" s="41"/>
    </row>
    <row r="171" ht="14.25" customHeight="1">
      <c r="I171" s="41"/>
      <c r="J171" s="41"/>
    </row>
    <row r="172" ht="14.25" customHeight="1">
      <c r="I172" s="41"/>
      <c r="J172" s="41"/>
    </row>
    <row r="173" ht="14.25" customHeight="1">
      <c r="I173" s="41"/>
      <c r="J173" s="41"/>
    </row>
    <row r="174" ht="14.25" customHeight="1">
      <c r="I174" s="41"/>
      <c r="J174" s="41"/>
    </row>
    <row r="175" ht="14.25" customHeight="1">
      <c r="I175" s="41"/>
      <c r="J175" s="41"/>
    </row>
    <row r="176" ht="14.25" customHeight="1">
      <c r="I176" s="41"/>
      <c r="J176" s="41"/>
    </row>
    <row r="177" ht="14.25" customHeight="1">
      <c r="I177" s="41"/>
      <c r="J177" s="41"/>
    </row>
    <row r="178" ht="14.25" customHeight="1">
      <c r="I178" s="41"/>
      <c r="J178" s="41"/>
    </row>
    <row r="179" ht="14.25" customHeight="1">
      <c r="I179" s="41"/>
      <c r="J179" s="41"/>
    </row>
    <row r="180" ht="14.25" customHeight="1">
      <c r="I180" s="41"/>
      <c r="J180" s="41"/>
    </row>
    <row r="181" ht="14.25" customHeight="1">
      <c r="I181" s="41"/>
      <c r="J181" s="41"/>
    </row>
    <row r="182" ht="14.25" customHeight="1">
      <c r="I182" s="41"/>
      <c r="J182" s="41"/>
    </row>
    <row r="183" ht="14.25" customHeight="1">
      <c r="I183" s="41"/>
      <c r="J183" s="41"/>
    </row>
    <row r="184" ht="14.25" customHeight="1">
      <c r="I184" s="41"/>
      <c r="J184" s="41"/>
    </row>
    <row r="185" ht="14.25" customHeight="1">
      <c r="I185" s="41"/>
      <c r="J185" s="41"/>
    </row>
    <row r="186" ht="14.25" customHeight="1">
      <c r="I186" s="41"/>
      <c r="J186" s="41"/>
    </row>
    <row r="187" ht="14.25" customHeight="1">
      <c r="I187" s="41"/>
      <c r="J187" s="41"/>
    </row>
    <row r="188" ht="14.25" customHeight="1">
      <c r="I188" s="41"/>
      <c r="J188" s="41"/>
    </row>
    <row r="189" ht="14.25" customHeight="1">
      <c r="I189" s="41"/>
      <c r="J189" s="41"/>
    </row>
    <row r="190" ht="14.25" customHeight="1">
      <c r="I190" s="41"/>
      <c r="J190" s="41"/>
    </row>
    <row r="191" ht="14.25" customHeight="1">
      <c r="I191" s="41"/>
      <c r="J191" s="41"/>
    </row>
    <row r="192" ht="14.25" customHeight="1">
      <c r="I192" s="41"/>
      <c r="J192" s="41"/>
    </row>
    <row r="193" ht="14.25" customHeight="1">
      <c r="I193" s="41"/>
      <c r="J193" s="41"/>
    </row>
    <row r="194" ht="14.25" customHeight="1">
      <c r="I194" s="41"/>
      <c r="J194" s="41"/>
    </row>
    <row r="195" ht="14.25" customHeight="1">
      <c r="I195" s="41"/>
      <c r="J195" s="41"/>
    </row>
    <row r="196" ht="14.25" customHeight="1">
      <c r="I196" s="41"/>
      <c r="J196" s="41"/>
    </row>
    <row r="197" ht="14.25" customHeight="1">
      <c r="I197" s="41"/>
      <c r="J197" s="41"/>
    </row>
    <row r="198" ht="14.25" customHeight="1">
      <c r="I198" s="41"/>
      <c r="J198" s="41"/>
    </row>
    <row r="199" ht="14.25" customHeight="1">
      <c r="I199" s="41"/>
      <c r="J199" s="41"/>
    </row>
    <row r="200" ht="14.25" customHeight="1">
      <c r="I200" s="41"/>
      <c r="J200" s="41"/>
    </row>
    <row r="201" ht="14.25" customHeight="1">
      <c r="I201" s="41"/>
      <c r="J201" s="41"/>
    </row>
    <row r="202" ht="14.25" customHeight="1">
      <c r="I202" s="41"/>
      <c r="J202" s="41"/>
    </row>
    <row r="203" ht="14.25" customHeight="1">
      <c r="I203" s="41"/>
      <c r="J203" s="41"/>
    </row>
    <row r="204" ht="14.25" customHeight="1">
      <c r="I204" s="41"/>
      <c r="J204" s="41"/>
    </row>
    <row r="205" ht="14.25" customHeight="1">
      <c r="I205" s="41"/>
      <c r="J205" s="41"/>
    </row>
    <row r="206" ht="14.25" customHeight="1">
      <c r="I206" s="41"/>
      <c r="J206" s="41"/>
    </row>
    <row r="207" ht="14.25" customHeight="1">
      <c r="I207" s="41"/>
      <c r="J207" s="41"/>
    </row>
    <row r="208" ht="14.25" customHeight="1">
      <c r="I208" s="41"/>
      <c r="J208" s="41"/>
    </row>
    <row r="209" ht="14.25" customHeight="1">
      <c r="I209" s="41"/>
      <c r="J209" s="41"/>
    </row>
    <row r="210" ht="14.25" customHeight="1">
      <c r="I210" s="41"/>
      <c r="J210" s="41"/>
    </row>
    <row r="211" ht="14.25" customHeight="1">
      <c r="I211" s="41"/>
      <c r="J211" s="41"/>
    </row>
    <row r="212" ht="14.25" customHeight="1">
      <c r="I212" s="41"/>
      <c r="J212" s="41"/>
    </row>
    <row r="213" ht="14.25" customHeight="1">
      <c r="I213" s="41"/>
      <c r="J213" s="41"/>
    </row>
    <row r="214" ht="14.25" customHeight="1">
      <c r="I214" s="41"/>
      <c r="J214" s="41"/>
    </row>
    <row r="215" ht="14.25" customHeight="1">
      <c r="I215" s="41"/>
      <c r="J215" s="41"/>
    </row>
    <row r="216" ht="14.25" customHeight="1">
      <c r="I216" s="41"/>
      <c r="J216" s="41"/>
    </row>
    <row r="217" ht="14.25" customHeight="1">
      <c r="I217" s="41"/>
      <c r="J217" s="41"/>
    </row>
    <row r="218" ht="14.25" customHeight="1">
      <c r="I218" s="41"/>
      <c r="J218" s="41"/>
    </row>
    <row r="219" ht="14.25" customHeight="1">
      <c r="I219" s="41"/>
      <c r="J219" s="41"/>
    </row>
    <row r="220" ht="14.25" customHeight="1">
      <c r="I220" s="41"/>
      <c r="J220" s="41"/>
    </row>
    <row r="221" ht="14.25" customHeight="1">
      <c r="I221" s="41"/>
      <c r="J221" s="41"/>
    </row>
    <row r="222" ht="14.25" customHeight="1">
      <c r="I222" s="41"/>
      <c r="J222" s="41"/>
    </row>
    <row r="223" ht="14.25" customHeight="1">
      <c r="I223" s="41"/>
      <c r="J223" s="41"/>
    </row>
    <row r="224" ht="14.25" customHeight="1">
      <c r="I224" s="41"/>
      <c r="J224" s="41"/>
    </row>
    <row r="225" ht="14.25" customHeight="1">
      <c r="I225" s="41"/>
      <c r="J225" s="41"/>
    </row>
    <row r="226" ht="14.25" customHeight="1">
      <c r="I226" s="41"/>
      <c r="J226" s="41"/>
    </row>
    <row r="227" ht="14.25" customHeight="1">
      <c r="I227" s="41"/>
      <c r="J227" s="41"/>
    </row>
    <row r="228" ht="14.25" customHeight="1">
      <c r="I228" s="41"/>
      <c r="J228" s="41"/>
    </row>
    <row r="229" ht="14.25" customHeight="1">
      <c r="I229" s="41"/>
      <c r="J229" s="41"/>
    </row>
    <row r="230" ht="14.25" customHeight="1">
      <c r="I230" s="41"/>
      <c r="J230" s="41"/>
    </row>
    <row r="231" ht="14.25" customHeight="1">
      <c r="I231" s="41"/>
      <c r="J231" s="41"/>
    </row>
    <row r="232" ht="14.25" customHeight="1">
      <c r="I232" s="41"/>
      <c r="J232" s="41"/>
    </row>
    <row r="233" ht="14.25" customHeight="1">
      <c r="I233" s="41"/>
      <c r="J233" s="41"/>
    </row>
    <row r="234" ht="14.25" customHeight="1">
      <c r="I234" s="41"/>
      <c r="J234" s="41"/>
    </row>
    <row r="235" ht="14.25" customHeight="1">
      <c r="I235" s="41"/>
      <c r="J235" s="41"/>
    </row>
    <row r="236" ht="14.25" customHeight="1">
      <c r="I236" s="41"/>
      <c r="J236" s="4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9">
    <cfRule type="notContainsBlanks" dxfId="0" priority="1">
      <formula>LEN(TRIM(G29))&gt;0</formula>
    </cfRule>
  </conditionalFormatting>
  <hyperlinks>
    <hyperlink r:id="rId1" ref="D31"/>
    <hyperlink r:id="rId2" ref="D32"/>
    <hyperlink r:id="rId3" ref="D34"/>
    <hyperlink r:id="rId4" ref="D36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/>
      <c r="B1" s="3" t="s">
        <v>11</v>
      </c>
      <c r="C1" s="7" t="s">
        <v>12</v>
      </c>
      <c r="D1" s="7" t="s">
        <v>27</v>
      </c>
      <c r="E1" s="7" t="s">
        <v>28</v>
      </c>
      <c r="F1" s="7" t="s">
        <v>30</v>
      </c>
      <c r="G1" s="7" t="s">
        <v>32</v>
      </c>
      <c r="H1" s="11" t="s">
        <v>34</v>
      </c>
      <c r="I1" s="11" t="s">
        <v>38</v>
      </c>
      <c r="J1" s="11" t="s">
        <v>39</v>
      </c>
      <c r="K1" s="11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7" t="s">
        <v>50</v>
      </c>
      <c r="V1" s="17" t="s">
        <v>51</v>
      </c>
      <c r="W1" s="17" t="s">
        <v>52</v>
      </c>
      <c r="X1" s="19" t="s">
        <v>53</v>
      </c>
      <c r="Y1" s="19" t="s">
        <v>54</v>
      </c>
      <c r="Z1" s="19" t="s">
        <v>55</v>
      </c>
    </row>
    <row r="2" ht="14.25" customHeight="1">
      <c r="A2" s="3" t="s">
        <v>57</v>
      </c>
      <c r="B2" s="3" t="s">
        <v>58</v>
      </c>
      <c r="C2" s="22">
        <v>0.405844156</v>
      </c>
      <c r="D2" s="22">
        <v>0.081168831</v>
      </c>
      <c r="E2" s="22">
        <v>0.058441558</v>
      </c>
      <c r="F2" s="22">
        <v>0.214285714</v>
      </c>
      <c r="G2" s="22">
        <v>0.24025974</v>
      </c>
      <c r="H2" s="24">
        <v>0.281995662</v>
      </c>
      <c r="I2" s="24">
        <v>0.303687636</v>
      </c>
      <c r="J2" s="24">
        <v>0.21691974</v>
      </c>
      <c r="K2" s="24">
        <v>0.197396963</v>
      </c>
      <c r="L2" s="26">
        <v>0.184174625</v>
      </c>
      <c r="M2" s="26">
        <v>0.158253752</v>
      </c>
      <c r="N2" s="26">
        <v>0.338335607</v>
      </c>
      <c r="O2" s="26">
        <v>0.319236016</v>
      </c>
      <c r="P2" s="29">
        <v>0.147718484</v>
      </c>
      <c r="Q2" s="29">
        <v>0.18870843</v>
      </c>
      <c r="R2" s="29">
        <v>0.386697602</v>
      </c>
      <c r="S2" s="29">
        <v>0.139211137</v>
      </c>
      <c r="T2" s="29">
        <v>0.137664346</v>
      </c>
      <c r="U2" s="30">
        <v>0.234167894</v>
      </c>
      <c r="V2" s="30">
        <v>0.478645066</v>
      </c>
      <c r="W2" s="30">
        <v>0.28718704</v>
      </c>
      <c r="X2" s="31">
        <v>0.192023634</v>
      </c>
      <c r="Y2" s="31">
        <v>0.47267356</v>
      </c>
      <c r="Z2" s="31">
        <v>0.335302806</v>
      </c>
    </row>
    <row r="3" ht="14.25" customHeight="1">
      <c r="A3" s="7" t="s">
        <v>12</v>
      </c>
      <c r="B3" s="22">
        <v>0.151822927</v>
      </c>
      <c r="C3" s="32">
        <v>0.340872</v>
      </c>
      <c r="D3" s="32">
        <v>0.068208</v>
      </c>
      <c r="E3" s="32">
        <v>0.049056</v>
      </c>
      <c r="F3" s="32">
        <v>0.180012</v>
      </c>
      <c r="G3" s="32">
        <v>0.201852</v>
      </c>
      <c r="H3" s="32">
        <v>0.01692</v>
      </c>
      <c r="I3" s="32">
        <v>0.018222</v>
      </c>
      <c r="J3" s="32">
        <v>0.013014</v>
      </c>
      <c r="K3" s="32">
        <v>0.011844</v>
      </c>
      <c r="L3" s="32">
        <v>0.00921</v>
      </c>
      <c r="M3" s="32">
        <v>0.007915</v>
      </c>
      <c r="N3" s="32">
        <v>0.016915</v>
      </c>
      <c r="O3" s="32">
        <v>0.01596</v>
      </c>
      <c r="P3" s="32">
        <v>0.001477</v>
      </c>
      <c r="Q3" s="32">
        <v>0.001887</v>
      </c>
      <c r="R3" s="32">
        <v>0.003867</v>
      </c>
      <c r="S3" s="32">
        <v>0.001392</v>
      </c>
      <c r="T3" s="32">
        <v>0.001377</v>
      </c>
      <c r="U3" s="32">
        <v>0.002342</v>
      </c>
      <c r="V3" s="32">
        <v>0.004786</v>
      </c>
      <c r="W3" s="32">
        <v>0.002872</v>
      </c>
      <c r="X3" s="32">
        <v>0.00576</v>
      </c>
      <c r="Y3" s="32">
        <v>0.014181</v>
      </c>
      <c r="Z3" s="32">
        <v>0.010059</v>
      </c>
    </row>
    <row r="4" ht="14.25" customHeight="1">
      <c r="A4" s="7" t="s">
        <v>27</v>
      </c>
      <c r="B4" s="22">
        <v>0.104454476</v>
      </c>
      <c r="C4" s="32">
        <v>0.340872</v>
      </c>
      <c r="D4" s="32">
        <v>0.068208</v>
      </c>
      <c r="E4" s="32">
        <v>0.049056</v>
      </c>
      <c r="F4" s="32">
        <v>0.180012</v>
      </c>
      <c r="G4" s="32">
        <v>0.201852</v>
      </c>
      <c r="H4" s="32">
        <v>0.01692</v>
      </c>
      <c r="I4" s="32">
        <v>0.018222</v>
      </c>
      <c r="J4" s="32">
        <v>0.013014</v>
      </c>
      <c r="K4" s="32">
        <v>0.011844</v>
      </c>
      <c r="L4" s="32">
        <v>0.00921</v>
      </c>
      <c r="M4" s="32">
        <v>0.007915</v>
      </c>
      <c r="N4" s="32">
        <v>0.016915</v>
      </c>
      <c r="O4" s="32">
        <v>0.01596</v>
      </c>
      <c r="P4" s="32">
        <v>0.001477</v>
      </c>
      <c r="Q4" s="32">
        <v>0.001887</v>
      </c>
      <c r="R4" s="32">
        <v>0.003867</v>
      </c>
      <c r="S4" s="32">
        <v>0.001392</v>
      </c>
      <c r="T4" s="32">
        <v>0.001377</v>
      </c>
      <c r="U4" s="32">
        <v>0.002342</v>
      </c>
      <c r="V4" s="32">
        <v>0.004786</v>
      </c>
      <c r="W4" s="32">
        <v>0.002872</v>
      </c>
      <c r="X4" s="32">
        <v>0.00576</v>
      </c>
      <c r="Y4" s="32">
        <v>0.014181</v>
      </c>
      <c r="Z4" s="32">
        <v>0.010059</v>
      </c>
    </row>
    <row r="5" ht="14.25" customHeight="1">
      <c r="A5" s="7" t="s">
        <v>28</v>
      </c>
      <c r="B5" s="22">
        <v>0.136352111</v>
      </c>
      <c r="C5" s="32">
        <v>0.340872</v>
      </c>
      <c r="D5" s="32">
        <v>0.068208</v>
      </c>
      <c r="E5" s="32">
        <v>0.049056</v>
      </c>
      <c r="F5" s="32">
        <v>0.180012</v>
      </c>
      <c r="G5" s="32">
        <v>0.201852</v>
      </c>
      <c r="H5" s="32">
        <v>0.01692</v>
      </c>
      <c r="I5" s="32">
        <v>0.018222</v>
      </c>
      <c r="J5" s="32">
        <v>0.013014</v>
      </c>
      <c r="K5" s="32">
        <v>0.011844</v>
      </c>
      <c r="L5" s="32">
        <v>0.00921</v>
      </c>
      <c r="M5" s="32">
        <v>0.007915</v>
      </c>
      <c r="N5" s="32">
        <v>0.016915</v>
      </c>
      <c r="O5" s="32">
        <v>0.01596</v>
      </c>
      <c r="P5" s="32">
        <v>0.001477</v>
      </c>
      <c r="Q5" s="32">
        <v>0.001887</v>
      </c>
      <c r="R5" s="32">
        <v>0.003867</v>
      </c>
      <c r="S5" s="32">
        <v>0.001392</v>
      </c>
      <c r="T5" s="32">
        <v>0.001377</v>
      </c>
      <c r="U5" s="32">
        <v>0.002342</v>
      </c>
      <c r="V5" s="32">
        <v>0.004786</v>
      </c>
      <c r="W5" s="32">
        <v>0.002872</v>
      </c>
      <c r="X5" s="32">
        <v>0.00576</v>
      </c>
      <c r="Y5" s="32">
        <v>0.014181</v>
      </c>
      <c r="Z5" s="32">
        <v>0.010059</v>
      </c>
    </row>
    <row r="6" ht="14.25" customHeight="1">
      <c r="A6" s="7" t="s">
        <v>30</v>
      </c>
      <c r="B6" s="22">
        <v>0.284639062</v>
      </c>
      <c r="C6" s="32">
        <v>0.340872</v>
      </c>
      <c r="D6" s="32">
        <v>0.068208</v>
      </c>
      <c r="E6" s="32">
        <v>0.049056</v>
      </c>
      <c r="F6" s="32">
        <v>0.180012</v>
      </c>
      <c r="G6" s="32">
        <v>0.201852</v>
      </c>
      <c r="H6" s="32">
        <v>0.01692</v>
      </c>
      <c r="I6" s="32">
        <v>0.018222</v>
      </c>
      <c r="J6" s="32">
        <v>0.013014</v>
      </c>
      <c r="K6" s="32">
        <v>0.011844</v>
      </c>
      <c r="L6" s="32">
        <v>0.00921</v>
      </c>
      <c r="M6" s="32">
        <v>0.007915</v>
      </c>
      <c r="N6" s="32">
        <v>0.016915</v>
      </c>
      <c r="O6" s="32">
        <v>0.01596</v>
      </c>
      <c r="P6" s="32">
        <v>0.001477</v>
      </c>
      <c r="Q6" s="32">
        <v>0.001887</v>
      </c>
      <c r="R6" s="32">
        <v>0.003867</v>
      </c>
      <c r="S6" s="32">
        <v>0.001392</v>
      </c>
      <c r="T6" s="32">
        <v>0.001377</v>
      </c>
      <c r="U6" s="32">
        <v>0.002342</v>
      </c>
      <c r="V6" s="32">
        <v>0.004786</v>
      </c>
      <c r="W6" s="32">
        <v>0.002872</v>
      </c>
      <c r="X6" s="32">
        <v>0.00576</v>
      </c>
      <c r="Y6" s="32">
        <v>0.014181</v>
      </c>
      <c r="Z6" s="32">
        <v>0.010059</v>
      </c>
    </row>
    <row r="7" ht="14.25" customHeight="1">
      <c r="A7" s="7" t="s">
        <v>32</v>
      </c>
      <c r="B7" s="22">
        <v>0.322731424</v>
      </c>
      <c r="C7" s="32">
        <v>0.340872</v>
      </c>
      <c r="D7" s="32">
        <v>0.068208</v>
      </c>
      <c r="E7" s="32">
        <v>0.049056</v>
      </c>
      <c r="F7" s="32">
        <v>0.180012</v>
      </c>
      <c r="G7" s="32">
        <v>0.201852</v>
      </c>
      <c r="H7" s="32">
        <v>0.01692</v>
      </c>
      <c r="I7" s="32">
        <v>0.018222</v>
      </c>
      <c r="J7" s="32">
        <v>0.013014</v>
      </c>
      <c r="K7" s="32">
        <v>0.011844</v>
      </c>
      <c r="L7" s="32">
        <v>0.00921</v>
      </c>
      <c r="M7" s="32">
        <v>0.007915</v>
      </c>
      <c r="N7" s="32">
        <v>0.016915</v>
      </c>
      <c r="O7" s="32">
        <v>0.01596</v>
      </c>
      <c r="P7" s="32">
        <v>0.001477</v>
      </c>
      <c r="Q7" s="32">
        <v>0.001887</v>
      </c>
      <c r="R7" s="32">
        <v>0.003867</v>
      </c>
      <c r="S7" s="32">
        <v>0.001392</v>
      </c>
      <c r="T7" s="32">
        <v>0.001377</v>
      </c>
      <c r="U7" s="32">
        <v>0.002342</v>
      </c>
      <c r="V7" s="32">
        <v>0.004786</v>
      </c>
      <c r="W7" s="32">
        <v>0.002872</v>
      </c>
      <c r="X7" s="32">
        <v>0.00576</v>
      </c>
      <c r="Y7" s="32">
        <v>0.014181</v>
      </c>
      <c r="Z7" s="32">
        <v>0.010059</v>
      </c>
    </row>
    <row r="8" ht="14.25" customHeight="1">
      <c r="A8" s="11" t="s">
        <v>34</v>
      </c>
      <c r="B8" s="24">
        <v>0.28339174</v>
      </c>
      <c r="C8" s="32">
        <v>0.089276</v>
      </c>
      <c r="D8" s="32">
        <v>0.017864</v>
      </c>
      <c r="E8" s="32">
        <v>0.012848</v>
      </c>
      <c r="F8" s="32">
        <v>0.047146</v>
      </c>
      <c r="G8" s="32">
        <v>0.052866</v>
      </c>
      <c r="H8" s="32">
        <v>0.18612</v>
      </c>
      <c r="I8" s="32">
        <v>0.200442</v>
      </c>
      <c r="J8" s="32">
        <v>0.143154</v>
      </c>
      <c r="K8" s="32">
        <v>0.130284</v>
      </c>
      <c r="L8" s="32">
        <v>0.012894</v>
      </c>
      <c r="M8" s="32">
        <v>0.011081</v>
      </c>
      <c r="N8" s="32">
        <v>0.023681</v>
      </c>
      <c r="O8" s="32">
        <v>0.022344</v>
      </c>
      <c r="P8" s="32">
        <v>0.002954</v>
      </c>
      <c r="Q8" s="32">
        <v>0.003774</v>
      </c>
      <c r="R8" s="32">
        <v>0.007734</v>
      </c>
      <c r="S8" s="32">
        <v>0.002784</v>
      </c>
      <c r="T8" s="32">
        <v>0.002754</v>
      </c>
      <c r="U8" s="32">
        <v>0.004684</v>
      </c>
      <c r="V8" s="32">
        <v>0.009572</v>
      </c>
      <c r="W8" s="32">
        <v>0.005744</v>
      </c>
      <c r="X8" s="32">
        <v>0.00192</v>
      </c>
      <c r="Y8" s="32">
        <v>0.004727</v>
      </c>
      <c r="Z8" s="32">
        <v>0.003353</v>
      </c>
    </row>
    <row r="9" ht="14.25" customHeight="1">
      <c r="A9" s="11" t="s">
        <v>38</v>
      </c>
      <c r="B9" s="24">
        <v>0.193364667</v>
      </c>
      <c r="C9" s="32">
        <v>0.089276</v>
      </c>
      <c r="D9" s="32">
        <v>0.017864</v>
      </c>
      <c r="E9" s="32">
        <v>0.012848</v>
      </c>
      <c r="F9" s="32">
        <v>0.047146</v>
      </c>
      <c r="G9" s="32">
        <v>0.052866</v>
      </c>
      <c r="H9" s="32">
        <v>0.18612</v>
      </c>
      <c r="I9" s="32">
        <v>0.200442</v>
      </c>
      <c r="J9" s="32">
        <v>0.143154</v>
      </c>
      <c r="K9" s="32">
        <v>0.130284</v>
      </c>
      <c r="L9" s="32">
        <v>0.012894</v>
      </c>
      <c r="M9" s="32">
        <v>0.011081</v>
      </c>
      <c r="N9" s="32">
        <v>0.023681</v>
      </c>
      <c r="O9" s="32">
        <v>0.022344</v>
      </c>
      <c r="P9" s="32">
        <v>0.002954</v>
      </c>
      <c r="Q9" s="32">
        <v>0.003774</v>
      </c>
      <c r="R9" s="32">
        <v>0.007734</v>
      </c>
      <c r="S9" s="32">
        <v>0.002784</v>
      </c>
      <c r="T9" s="32">
        <v>0.002754</v>
      </c>
      <c r="U9" s="32">
        <v>0.004684</v>
      </c>
      <c r="V9" s="32">
        <v>0.009572</v>
      </c>
      <c r="W9" s="32">
        <v>0.005744</v>
      </c>
      <c r="X9" s="32">
        <v>0.00192</v>
      </c>
      <c r="Y9" s="32">
        <v>0.004727</v>
      </c>
      <c r="Z9" s="32">
        <v>0.003353</v>
      </c>
    </row>
    <row r="10" ht="14.25" customHeight="1">
      <c r="A10" s="11" t="s">
        <v>39</v>
      </c>
      <c r="B10" s="24">
        <v>0.320891861</v>
      </c>
      <c r="C10" s="32">
        <v>0.089276</v>
      </c>
      <c r="D10" s="32">
        <v>0.017864</v>
      </c>
      <c r="E10" s="32">
        <v>0.012848</v>
      </c>
      <c r="F10" s="32">
        <v>0.047146</v>
      </c>
      <c r="G10" s="32">
        <v>0.052866</v>
      </c>
      <c r="H10" s="32">
        <v>0.18612</v>
      </c>
      <c r="I10" s="32">
        <v>0.200442</v>
      </c>
      <c r="J10" s="32">
        <v>0.143154</v>
      </c>
      <c r="K10" s="32">
        <v>0.130284</v>
      </c>
      <c r="L10" s="32">
        <v>0.012894</v>
      </c>
      <c r="M10" s="32">
        <v>0.011081</v>
      </c>
      <c r="N10" s="32">
        <v>0.023681</v>
      </c>
      <c r="O10" s="32">
        <v>0.022344</v>
      </c>
      <c r="P10" s="32">
        <v>0.002954</v>
      </c>
      <c r="Q10" s="32">
        <v>0.003774</v>
      </c>
      <c r="R10" s="32">
        <v>0.007734</v>
      </c>
      <c r="S10" s="32">
        <v>0.002784</v>
      </c>
      <c r="T10" s="32">
        <v>0.002754</v>
      </c>
      <c r="U10" s="32">
        <v>0.004684</v>
      </c>
      <c r="V10" s="32">
        <v>0.009572</v>
      </c>
      <c r="W10" s="32">
        <v>0.005744</v>
      </c>
      <c r="X10" s="32">
        <v>0.00192</v>
      </c>
      <c r="Y10" s="32">
        <v>0.004727</v>
      </c>
      <c r="Z10" s="32">
        <v>0.003353</v>
      </c>
    </row>
    <row r="11" ht="14.25" customHeight="1">
      <c r="A11" s="11" t="s">
        <v>40</v>
      </c>
      <c r="B11" s="24">
        <v>0.202351732</v>
      </c>
      <c r="C11" s="32">
        <v>0.089276</v>
      </c>
      <c r="D11" s="32">
        <v>0.017864</v>
      </c>
      <c r="E11" s="32">
        <v>0.012848</v>
      </c>
      <c r="F11" s="32">
        <v>0.047146</v>
      </c>
      <c r="G11" s="32">
        <v>0.052866</v>
      </c>
      <c r="H11" s="32">
        <v>0.18612</v>
      </c>
      <c r="I11" s="32">
        <v>0.200442</v>
      </c>
      <c r="J11" s="32">
        <v>0.143154</v>
      </c>
      <c r="K11" s="32">
        <v>0.130284</v>
      </c>
      <c r="L11" s="32">
        <v>0.012894</v>
      </c>
      <c r="M11" s="32">
        <v>0.011081</v>
      </c>
      <c r="N11" s="32">
        <v>0.023681</v>
      </c>
      <c r="O11" s="32">
        <v>0.022344</v>
      </c>
      <c r="P11" s="32">
        <v>0.002954</v>
      </c>
      <c r="Q11" s="32">
        <v>0.003774</v>
      </c>
      <c r="R11" s="32">
        <v>0.007734</v>
      </c>
      <c r="S11" s="32">
        <v>0.002784</v>
      </c>
      <c r="T11" s="32">
        <v>0.002754</v>
      </c>
      <c r="U11" s="32">
        <v>0.004684</v>
      </c>
      <c r="V11" s="32">
        <v>0.009572</v>
      </c>
      <c r="W11" s="32">
        <v>0.005744</v>
      </c>
      <c r="X11" s="32">
        <v>0.00192</v>
      </c>
      <c r="Y11" s="32">
        <v>0.004727</v>
      </c>
      <c r="Z11" s="32">
        <v>0.003353</v>
      </c>
    </row>
    <row r="12" ht="14.25" customHeight="1">
      <c r="A12" s="13" t="s">
        <v>41</v>
      </c>
      <c r="B12" s="26">
        <v>0.228620908</v>
      </c>
      <c r="C12" s="32">
        <v>0.028406</v>
      </c>
      <c r="D12" s="32">
        <v>0.005684</v>
      </c>
      <c r="E12" s="32">
        <v>0.004088</v>
      </c>
      <c r="F12" s="32">
        <v>0.015001</v>
      </c>
      <c r="G12" s="32">
        <v>0.016821</v>
      </c>
      <c r="H12" s="32">
        <v>0.0141</v>
      </c>
      <c r="I12" s="32">
        <v>0.015185</v>
      </c>
      <c r="J12" s="32">
        <v>0.010845</v>
      </c>
      <c r="K12" s="32">
        <v>0.00987</v>
      </c>
      <c r="L12" s="32">
        <v>0.14736</v>
      </c>
      <c r="M12" s="32">
        <v>0.12664</v>
      </c>
      <c r="N12" s="32">
        <v>0.27064</v>
      </c>
      <c r="O12" s="32">
        <v>0.25536</v>
      </c>
      <c r="P12" s="32">
        <v>0.007385</v>
      </c>
      <c r="Q12" s="32">
        <v>0.009435</v>
      </c>
      <c r="R12" s="32">
        <v>0.019335</v>
      </c>
      <c r="S12" s="32">
        <v>0.00696</v>
      </c>
      <c r="T12" s="32">
        <v>0.006885</v>
      </c>
      <c r="U12" s="32">
        <v>0.004684</v>
      </c>
      <c r="V12" s="32">
        <v>0.009572</v>
      </c>
      <c r="W12" s="32">
        <v>0.005744</v>
      </c>
      <c r="X12" s="32">
        <v>0.00192</v>
      </c>
      <c r="Y12" s="32">
        <v>0.004727</v>
      </c>
      <c r="Z12" s="32">
        <v>0.003353</v>
      </c>
    </row>
    <row r="13" ht="14.25" customHeight="1">
      <c r="A13" s="13" t="s">
        <v>42</v>
      </c>
      <c r="B13" s="26">
        <v>0.126192616</v>
      </c>
      <c r="C13" s="32">
        <v>0.028406</v>
      </c>
      <c r="D13" s="32">
        <v>0.005684</v>
      </c>
      <c r="E13" s="32">
        <v>0.004088</v>
      </c>
      <c r="F13" s="32">
        <v>0.015001</v>
      </c>
      <c r="G13" s="32">
        <v>0.016821</v>
      </c>
      <c r="H13" s="32">
        <v>0.0141</v>
      </c>
      <c r="I13" s="32">
        <v>0.015185</v>
      </c>
      <c r="J13" s="32">
        <v>0.010845</v>
      </c>
      <c r="K13" s="32">
        <v>0.00987</v>
      </c>
      <c r="L13" s="32">
        <v>0.14736</v>
      </c>
      <c r="M13" s="32">
        <v>0.12664</v>
      </c>
      <c r="N13" s="32">
        <v>0.27064</v>
      </c>
      <c r="O13" s="32">
        <v>0.25536</v>
      </c>
      <c r="P13" s="32">
        <v>0.007385</v>
      </c>
      <c r="Q13" s="32">
        <v>0.009435</v>
      </c>
      <c r="R13" s="32">
        <v>0.019335</v>
      </c>
      <c r="S13" s="32">
        <v>0.00696</v>
      </c>
      <c r="T13" s="32">
        <v>0.006885</v>
      </c>
      <c r="U13" s="32">
        <v>0.004684</v>
      </c>
      <c r="V13" s="32">
        <v>0.009572</v>
      </c>
      <c r="W13" s="32">
        <v>0.005744</v>
      </c>
      <c r="X13" s="32">
        <v>0.00192</v>
      </c>
      <c r="Y13" s="32">
        <v>0.004727</v>
      </c>
      <c r="Z13" s="32">
        <v>0.003353</v>
      </c>
    </row>
    <row r="14" ht="14.25" customHeight="1">
      <c r="A14" s="13" t="s">
        <v>43</v>
      </c>
      <c r="B14" s="26">
        <v>0.338018941</v>
      </c>
      <c r="C14" s="32">
        <v>0.028406</v>
      </c>
      <c r="D14" s="32">
        <v>0.005684</v>
      </c>
      <c r="E14" s="32">
        <v>0.004088</v>
      </c>
      <c r="F14" s="32">
        <v>0.015001</v>
      </c>
      <c r="G14" s="32">
        <v>0.016821</v>
      </c>
      <c r="H14" s="32">
        <v>0.0141</v>
      </c>
      <c r="I14" s="32">
        <v>0.015185</v>
      </c>
      <c r="J14" s="32">
        <v>0.010845</v>
      </c>
      <c r="K14" s="32">
        <v>0.00987</v>
      </c>
      <c r="L14" s="32">
        <v>0.14736</v>
      </c>
      <c r="M14" s="32">
        <v>0.12664</v>
      </c>
      <c r="N14" s="32">
        <v>0.27064</v>
      </c>
      <c r="O14" s="32">
        <v>0.25536</v>
      </c>
      <c r="P14" s="32">
        <v>0.007385</v>
      </c>
      <c r="Q14" s="32">
        <v>0.009435</v>
      </c>
      <c r="R14" s="32">
        <v>0.019335</v>
      </c>
      <c r="S14" s="32">
        <v>0.00696</v>
      </c>
      <c r="T14" s="32">
        <v>0.006885</v>
      </c>
      <c r="U14" s="32">
        <v>0.004684</v>
      </c>
      <c r="V14" s="32">
        <v>0.009572</v>
      </c>
      <c r="W14" s="32">
        <v>0.005744</v>
      </c>
      <c r="X14" s="32">
        <v>0.00192</v>
      </c>
      <c r="Y14" s="32">
        <v>0.004727</v>
      </c>
      <c r="Z14" s="32">
        <v>0.003353</v>
      </c>
    </row>
    <row r="15" ht="14.25" customHeight="1">
      <c r="A15" s="13" t="s">
        <v>44</v>
      </c>
      <c r="B15" s="26">
        <v>0.307167535</v>
      </c>
      <c r="C15" s="32">
        <v>0.028406</v>
      </c>
      <c r="D15" s="32">
        <v>0.005684</v>
      </c>
      <c r="E15" s="32">
        <v>0.004088</v>
      </c>
      <c r="F15" s="32">
        <v>0.015001</v>
      </c>
      <c r="G15" s="32">
        <v>0.016821</v>
      </c>
      <c r="H15" s="32">
        <v>0.0141</v>
      </c>
      <c r="I15" s="32">
        <v>0.015185</v>
      </c>
      <c r="J15" s="32">
        <v>0.010845</v>
      </c>
      <c r="K15" s="32">
        <v>0.00987</v>
      </c>
      <c r="L15" s="32">
        <v>0.14736</v>
      </c>
      <c r="M15" s="32">
        <v>0.12664</v>
      </c>
      <c r="N15" s="32">
        <v>0.27064</v>
      </c>
      <c r="O15" s="32">
        <v>0.25536</v>
      </c>
      <c r="P15" s="32">
        <v>0.007385</v>
      </c>
      <c r="Q15" s="32">
        <v>0.009435</v>
      </c>
      <c r="R15" s="32">
        <v>0.019335</v>
      </c>
      <c r="S15" s="32">
        <v>0.00696</v>
      </c>
      <c r="T15" s="32">
        <v>0.006885</v>
      </c>
      <c r="U15" s="32">
        <v>0.004684</v>
      </c>
      <c r="V15" s="32">
        <v>0.009572</v>
      </c>
      <c r="W15" s="32">
        <v>0.005744</v>
      </c>
      <c r="X15" s="32">
        <v>0.00192</v>
      </c>
      <c r="Y15" s="32">
        <v>0.004727</v>
      </c>
      <c r="Z15" s="32">
        <v>0.003353</v>
      </c>
    </row>
    <row r="16" ht="14.25" customHeight="1">
      <c r="A16" s="15" t="s">
        <v>45</v>
      </c>
      <c r="B16" s="29">
        <v>0.304685477</v>
      </c>
      <c r="C16" s="32">
        <v>0.048696</v>
      </c>
      <c r="D16" s="32">
        <v>0.009744</v>
      </c>
      <c r="E16" s="32">
        <v>0.007008</v>
      </c>
      <c r="F16" s="32">
        <v>0.025716</v>
      </c>
      <c r="G16" s="32">
        <v>0.028836</v>
      </c>
      <c r="H16" s="32">
        <v>0.0141</v>
      </c>
      <c r="I16" s="32">
        <v>0.015185</v>
      </c>
      <c r="J16" s="32">
        <v>0.010845</v>
      </c>
      <c r="K16" s="32">
        <v>0.00987</v>
      </c>
      <c r="L16" s="32">
        <v>0.04605</v>
      </c>
      <c r="M16" s="32">
        <v>0.039575</v>
      </c>
      <c r="N16" s="32">
        <v>0.084575</v>
      </c>
      <c r="O16" s="32">
        <v>0.0798</v>
      </c>
      <c r="P16" s="32">
        <v>0.082712</v>
      </c>
      <c r="Q16" s="32">
        <v>0.105672</v>
      </c>
      <c r="R16" s="32">
        <v>0.216552</v>
      </c>
      <c r="S16" s="32">
        <v>0.077952</v>
      </c>
      <c r="T16" s="32">
        <v>0.077112</v>
      </c>
      <c r="U16" s="32">
        <v>0.002342</v>
      </c>
      <c r="V16" s="32">
        <v>0.004786</v>
      </c>
      <c r="W16" s="32">
        <v>0.002872</v>
      </c>
      <c r="X16" s="32">
        <v>0.00192</v>
      </c>
      <c r="Y16" s="32">
        <v>0.004727</v>
      </c>
      <c r="Z16" s="32">
        <v>0.003353</v>
      </c>
    </row>
    <row r="17" ht="14.25" customHeight="1">
      <c r="A17" s="15" t="s">
        <v>46</v>
      </c>
      <c r="B17" s="29">
        <v>0.150020132</v>
      </c>
      <c r="C17" s="32">
        <v>0.048696</v>
      </c>
      <c r="D17" s="32">
        <v>0.009744</v>
      </c>
      <c r="E17" s="32">
        <v>0.007008</v>
      </c>
      <c r="F17" s="32">
        <v>0.025716</v>
      </c>
      <c r="G17" s="32">
        <v>0.028836</v>
      </c>
      <c r="H17" s="32">
        <v>0.0141</v>
      </c>
      <c r="I17" s="32">
        <v>0.015185</v>
      </c>
      <c r="J17" s="32">
        <v>0.010845</v>
      </c>
      <c r="K17" s="32">
        <v>0.00987</v>
      </c>
      <c r="L17" s="32">
        <v>0.04605</v>
      </c>
      <c r="M17" s="32">
        <v>0.039575</v>
      </c>
      <c r="N17" s="32">
        <v>0.084575</v>
      </c>
      <c r="O17" s="32">
        <v>0.0798</v>
      </c>
      <c r="P17" s="32">
        <v>0.082712</v>
      </c>
      <c r="Q17" s="32">
        <v>0.105672</v>
      </c>
      <c r="R17" s="32">
        <v>0.216552</v>
      </c>
      <c r="S17" s="32">
        <v>0.077952</v>
      </c>
      <c r="T17" s="32">
        <v>0.077112</v>
      </c>
      <c r="U17" s="32">
        <v>0.002342</v>
      </c>
      <c r="V17" s="32">
        <v>0.004786</v>
      </c>
      <c r="W17" s="32">
        <v>0.002872</v>
      </c>
      <c r="X17" s="32">
        <v>0.00192</v>
      </c>
      <c r="Y17" s="32">
        <v>0.004727</v>
      </c>
      <c r="Z17" s="32">
        <v>0.003353</v>
      </c>
    </row>
    <row r="18" ht="14.25" customHeight="1">
      <c r="A18" s="15" t="s">
        <v>47</v>
      </c>
      <c r="B18" s="29">
        <v>0.181951119</v>
      </c>
      <c r="C18" s="32">
        <v>0.048696</v>
      </c>
      <c r="D18" s="32">
        <v>0.009744</v>
      </c>
      <c r="E18" s="32">
        <v>0.007008</v>
      </c>
      <c r="F18" s="32">
        <v>0.025716</v>
      </c>
      <c r="G18" s="32">
        <v>0.028836</v>
      </c>
      <c r="H18" s="32">
        <v>0.0141</v>
      </c>
      <c r="I18" s="32">
        <v>0.015185</v>
      </c>
      <c r="J18" s="32">
        <v>0.010845</v>
      </c>
      <c r="K18" s="32">
        <v>0.00987</v>
      </c>
      <c r="L18" s="32">
        <v>0.04605</v>
      </c>
      <c r="M18" s="32">
        <v>0.039575</v>
      </c>
      <c r="N18" s="32">
        <v>0.084575</v>
      </c>
      <c r="O18" s="32">
        <v>0.0798</v>
      </c>
      <c r="P18" s="32">
        <v>0.082712</v>
      </c>
      <c r="Q18" s="32">
        <v>0.105672</v>
      </c>
      <c r="R18" s="32">
        <v>0.216552</v>
      </c>
      <c r="S18" s="32">
        <v>0.077952</v>
      </c>
      <c r="T18" s="32">
        <v>0.077112</v>
      </c>
      <c r="U18" s="32">
        <v>0.002342</v>
      </c>
      <c r="V18" s="32">
        <v>0.004786</v>
      </c>
      <c r="W18" s="32">
        <v>0.002872</v>
      </c>
      <c r="X18" s="32">
        <v>0.00192</v>
      </c>
      <c r="Y18" s="32">
        <v>0.004727</v>
      </c>
      <c r="Z18" s="32">
        <v>0.003353</v>
      </c>
    </row>
    <row r="19" ht="14.25" customHeight="1">
      <c r="A19" s="15" t="s">
        <v>48</v>
      </c>
      <c r="B19" s="29">
        <v>0.139617922</v>
      </c>
      <c r="C19" s="32">
        <v>0.048696</v>
      </c>
      <c r="D19" s="32">
        <v>0.009744</v>
      </c>
      <c r="E19" s="32">
        <v>0.007008</v>
      </c>
      <c r="F19" s="32">
        <v>0.025716</v>
      </c>
      <c r="G19" s="32">
        <v>0.028836</v>
      </c>
      <c r="H19" s="32">
        <v>0.0141</v>
      </c>
      <c r="I19" s="32">
        <v>0.015185</v>
      </c>
      <c r="J19" s="32">
        <v>0.010845</v>
      </c>
      <c r="K19" s="32">
        <v>0.00987</v>
      </c>
      <c r="L19" s="32">
        <v>0.04605</v>
      </c>
      <c r="M19" s="32">
        <v>0.039575</v>
      </c>
      <c r="N19" s="32">
        <v>0.084575</v>
      </c>
      <c r="O19" s="32">
        <v>0.0798</v>
      </c>
      <c r="P19" s="32">
        <v>0.082712</v>
      </c>
      <c r="Q19" s="32">
        <v>0.105672</v>
      </c>
      <c r="R19" s="32">
        <v>0.216552</v>
      </c>
      <c r="S19" s="32">
        <v>0.077952</v>
      </c>
      <c r="T19" s="32">
        <v>0.077112</v>
      </c>
      <c r="U19" s="32">
        <v>0.002342</v>
      </c>
      <c r="V19" s="32">
        <v>0.004786</v>
      </c>
      <c r="W19" s="32">
        <v>0.002872</v>
      </c>
      <c r="X19" s="32">
        <v>0.00192</v>
      </c>
      <c r="Y19" s="32">
        <v>0.004727</v>
      </c>
      <c r="Z19" s="32">
        <v>0.003353</v>
      </c>
    </row>
    <row r="20" ht="14.25" customHeight="1">
      <c r="A20" s="15" t="s">
        <v>49</v>
      </c>
      <c r="B20" s="29">
        <v>0.22372535</v>
      </c>
      <c r="C20" s="32">
        <v>0.048696</v>
      </c>
      <c r="D20" s="32">
        <v>0.009744</v>
      </c>
      <c r="E20" s="32">
        <v>0.007008</v>
      </c>
      <c r="F20" s="32">
        <v>0.025716</v>
      </c>
      <c r="G20" s="32">
        <v>0.028836</v>
      </c>
      <c r="H20" s="32">
        <v>0.0141</v>
      </c>
      <c r="I20" s="32">
        <v>0.015185</v>
      </c>
      <c r="J20" s="32">
        <v>0.010845</v>
      </c>
      <c r="K20" s="32">
        <v>0.00987</v>
      </c>
      <c r="L20" s="32">
        <v>0.04605</v>
      </c>
      <c r="M20" s="32">
        <v>0.039575</v>
      </c>
      <c r="N20" s="32">
        <v>0.084575</v>
      </c>
      <c r="O20" s="32">
        <v>0.0798</v>
      </c>
      <c r="P20" s="32">
        <v>0.082712</v>
      </c>
      <c r="Q20" s="32">
        <v>0.105672</v>
      </c>
      <c r="R20" s="32">
        <v>0.216552</v>
      </c>
      <c r="S20" s="32">
        <v>0.077952</v>
      </c>
      <c r="T20" s="32">
        <v>0.077112</v>
      </c>
      <c r="U20" s="32">
        <v>0.002342</v>
      </c>
      <c r="V20" s="32">
        <v>0.004786</v>
      </c>
      <c r="W20" s="32">
        <v>0.002872</v>
      </c>
      <c r="X20" s="32">
        <v>0.00192</v>
      </c>
      <c r="Y20" s="32">
        <v>0.004727</v>
      </c>
      <c r="Z20" s="32">
        <v>0.003353</v>
      </c>
    </row>
    <row r="21" ht="14.25" customHeight="1">
      <c r="A21" s="17" t="s">
        <v>50</v>
      </c>
      <c r="B21" s="30">
        <v>0.425209182</v>
      </c>
      <c r="C21" s="32">
        <v>0.0441960396039604</v>
      </c>
      <c r="D21" s="32">
        <v>0.00884356435643564</v>
      </c>
      <c r="E21" s="32">
        <v>0.00636039603960396</v>
      </c>
      <c r="F21" s="32">
        <v>0.023339603960396</v>
      </c>
      <c r="G21" s="32">
        <v>0.0261712871287129</v>
      </c>
      <c r="H21" s="32">
        <v>0.0251287128712871</v>
      </c>
      <c r="I21" s="32">
        <v>0.0270623762376238</v>
      </c>
      <c r="J21" s="32">
        <v>0.0193277227722772</v>
      </c>
      <c r="K21" s="32">
        <v>0.017590099009901</v>
      </c>
      <c r="L21" s="32">
        <v>0.014590099009901</v>
      </c>
      <c r="M21" s="32">
        <v>0.0125386138613861</v>
      </c>
      <c r="N21" s="32">
        <v>0.0267960396039604</v>
      </c>
      <c r="O21" s="32">
        <v>0.0252831683168317</v>
      </c>
      <c r="P21" s="32">
        <v>0.00146237623762376</v>
      </c>
      <c r="Q21" s="32">
        <v>0.00186831683168317</v>
      </c>
      <c r="R21" s="32">
        <v>0.00382871287128713</v>
      </c>
      <c r="S21" s="32">
        <v>0.00137821782178218</v>
      </c>
      <c r="T21" s="32">
        <v>0.00136336633663366</v>
      </c>
      <c r="U21" s="32">
        <v>0.14840396039604</v>
      </c>
      <c r="V21" s="32">
        <v>0.303271287128713</v>
      </c>
      <c r="W21" s="32">
        <v>0.181988118811881</v>
      </c>
      <c r="X21" s="32">
        <v>0.0152079207920792</v>
      </c>
      <c r="Y21" s="32">
        <v>0.0374415841584158</v>
      </c>
      <c r="Z21" s="32">
        <v>0.0265584158415842</v>
      </c>
    </row>
    <row r="22" ht="14.25" customHeight="1">
      <c r="A22" s="17" t="s">
        <v>51</v>
      </c>
      <c r="B22" s="30">
        <v>0.380669966</v>
      </c>
      <c r="C22" s="32">
        <v>0.0441960396039604</v>
      </c>
      <c r="D22" s="32">
        <v>0.00884356435643564</v>
      </c>
      <c r="E22" s="32">
        <v>0.00636039603960396</v>
      </c>
      <c r="F22" s="32">
        <v>0.023339603960396</v>
      </c>
      <c r="G22" s="32">
        <v>0.0261712871287129</v>
      </c>
      <c r="H22" s="32">
        <v>0.0251287128712871</v>
      </c>
      <c r="I22" s="32">
        <v>0.0270623762376238</v>
      </c>
      <c r="J22" s="32">
        <v>0.0193277227722772</v>
      </c>
      <c r="K22" s="32">
        <v>0.017590099009901</v>
      </c>
      <c r="L22" s="32">
        <v>0.014590099009901</v>
      </c>
      <c r="M22" s="32">
        <v>0.0125386138613861</v>
      </c>
      <c r="N22" s="32">
        <v>0.0267960396039604</v>
      </c>
      <c r="O22" s="32">
        <v>0.0252831683168317</v>
      </c>
      <c r="P22" s="32">
        <v>0.00146237623762376</v>
      </c>
      <c r="Q22" s="32">
        <v>0.00186831683168317</v>
      </c>
      <c r="R22" s="32">
        <v>0.00382871287128713</v>
      </c>
      <c r="S22" s="32">
        <v>0.00137821782178218</v>
      </c>
      <c r="T22" s="32">
        <v>0.00136336633663366</v>
      </c>
      <c r="U22" s="32">
        <v>0.14840396039604</v>
      </c>
      <c r="V22" s="32">
        <v>0.303271287128713</v>
      </c>
      <c r="W22" s="32">
        <v>0.181988118811881</v>
      </c>
      <c r="X22" s="32">
        <v>0.0152079207920792</v>
      </c>
      <c r="Y22" s="32">
        <v>0.0374415841584158</v>
      </c>
      <c r="Z22" s="32">
        <v>0.0265584158415842</v>
      </c>
    </row>
    <row r="23" ht="14.25" customHeight="1">
      <c r="A23" s="17" t="s">
        <v>52</v>
      </c>
      <c r="B23" s="30">
        <v>0.194120852</v>
      </c>
      <c r="C23" s="32">
        <v>0.0441960396039604</v>
      </c>
      <c r="D23" s="32">
        <v>0.00884356435643564</v>
      </c>
      <c r="E23" s="32">
        <v>0.00636039603960396</v>
      </c>
      <c r="F23" s="32">
        <v>0.023339603960396</v>
      </c>
      <c r="G23" s="32">
        <v>0.0261712871287129</v>
      </c>
      <c r="H23" s="32">
        <v>0.0251287128712871</v>
      </c>
      <c r="I23" s="32">
        <v>0.0270623762376238</v>
      </c>
      <c r="J23" s="32">
        <v>0.0193277227722772</v>
      </c>
      <c r="K23" s="32">
        <v>0.017590099009901</v>
      </c>
      <c r="L23" s="32">
        <v>0.014590099009901</v>
      </c>
      <c r="M23" s="32">
        <v>0.0125386138613861</v>
      </c>
      <c r="N23" s="32">
        <v>0.0267960396039604</v>
      </c>
      <c r="O23" s="32">
        <v>0.0252831683168317</v>
      </c>
      <c r="P23" s="32">
        <v>0.00146237623762376</v>
      </c>
      <c r="Q23" s="32">
        <v>0.00186831683168317</v>
      </c>
      <c r="R23" s="32">
        <v>0.00382871287128713</v>
      </c>
      <c r="S23" s="32">
        <v>0.00137821782178218</v>
      </c>
      <c r="T23" s="32">
        <v>0.00136336633663366</v>
      </c>
      <c r="U23" s="32">
        <v>0.14840396039604</v>
      </c>
      <c r="V23" s="32">
        <v>0.303271287128713</v>
      </c>
      <c r="W23" s="32">
        <v>0.181988118811881</v>
      </c>
      <c r="X23" s="32">
        <v>0.0152079207920792</v>
      </c>
      <c r="Y23" s="32">
        <v>0.0374415841584158</v>
      </c>
      <c r="Z23" s="32">
        <v>0.0265584158415842</v>
      </c>
    </row>
    <row r="24" ht="14.25" customHeight="1">
      <c r="A24" s="19" t="s">
        <v>53</v>
      </c>
      <c r="B24" s="31">
        <v>0.364646897</v>
      </c>
      <c r="C24" s="32">
        <v>0.064928</v>
      </c>
      <c r="D24" s="32">
        <v>0.012992</v>
      </c>
      <c r="E24" s="32">
        <v>0.009344</v>
      </c>
      <c r="F24" s="32">
        <v>0.034288</v>
      </c>
      <c r="G24" s="32">
        <v>0.038448</v>
      </c>
      <c r="H24" s="32">
        <v>0.02538</v>
      </c>
      <c r="I24" s="32">
        <v>0.027333</v>
      </c>
      <c r="J24" s="32">
        <v>0.019521</v>
      </c>
      <c r="K24" s="32">
        <v>0.017766</v>
      </c>
      <c r="L24" s="32">
        <v>0.016578</v>
      </c>
      <c r="M24" s="32">
        <v>0.014247</v>
      </c>
      <c r="N24" s="32">
        <v>0.030447</v>
      </c>
      <c r="O24" s="32">
        <v>0.028728</v>
      </c>
      <c r="P24" s="32">
        <v>0.026586</v>
      </c>
      <c r="Q24" s="32">
        <v>0.033966</v>
      </c>
      <c r="R24" s="32">
        <v>0.069606</v>
      </c>
      <c r="S24" s="32">
        <v>0.025056</v>
      </c>
      <c r="T24" s="32">
        <v>0.024786</v>
      </c>
      <c r="U24" s="32">
        <v>0.009368</v>
      </c>
      <c r="V24" s="32">
        <v>0.019144</v>
      </c>
      <c r="W24" s="32">
        <v>0.011488</v>
      </c>
      <c r="X24" s="32">
        <v>0.08448</v>
      </c>
      <c r="Y24" s="32">
        <v>0.207988</v>
      </c>
      <c r="Z24" s="32">
        <v>0.147532</v>
      </c>
    </row>
    <row r="25" ht="14.25" customHeight="1">
      <c r="A25" s="19" t="s">
        <v>54</v>
      </c>
      <c r="B25" s="31">
        <v>0.435444901</v>
      </c>
      <c r="C25" s="32">
        <v>0.064928</v>
      </c>
      <c r="D25" s="32">
        <v>0.012992</v>
      </c>
      <c r="E25" s="32">
        <v>0.009344</v>
      </c>
      <c r="F25" s="32">
        <v>0.034288</v>
      </c>
      <c r="G25" s="32">
        <v>0.038448</v>
      </c>
      <c r="H25" s="32">
        <v>0.02538</v>
      </c>
      <c r="I25" s="32">
        <v>0.027333</v>
      </c>
      <c r="J25" s="32">
        <v>0.019521</v>
      </c>
      <c r="K25" s="32">
        <v>0.017766</v>
      </c>
      <c r="L25" s="32">
        <v>0.016578</v>
      </c>
      <c r="M25" s="32">
        <v>0.014247</v>
      </c>
      <c r="N25" s="32">
        <v>0.030447</v>
      </c>
      <c r="O25" s="32">
        <v>0.028728</v>
      </c>
      <c r="P25" s="32">
        <v>0.026586</v>
      </c>
      <c r="Q25" s="32">
        <v>0.033966</v>
      </c>
      <c r="R25" s="32">
        <v>0.069606</v>
      </c>
      <c r="S25" s="32">
        <v>0.025056</v>
      </c>
      <c r="T25" s="32">
        <v>0.024786</v>
      </c>
      <c r="U25" s="32">
        <v>0.009368</v>
      </c>
      <c r="V25" s="32">
        <v>0.019144</v>
      </c>
      <c r="W25" s="32">
        <v>0.011488</v>
      </c>
      <c r="X25" s="32">
        <v>0.08448</v>
      </c>
      <c r="Y25" s="32">
        <v>0.207988</v>
      </c>
      <c r="Z25" s="32">
        <v>0.147532</v>
      </c>
    </row>
    <row r="26" ht="14.25" customHeight="1">
      <c r="A26" s="19" t="s">
        <v>55</v>
      </c>
      <c r="B26" s="31">
        <v>0.199908202</v>
      </c>
      <c r="C26" s="32">
        <v>0.064928</v>
      </c>
      <c r="D26" s="32">
        <v>0.012992</v>
      </c>
      <c r="E26" s="32">
        <v>0.009344</v>
      </c>
      <c r="F26" s="32">
        <v>0.034288</v>
      </c>
      <c r="G26" s="32">
        <v>0.038448</v>
      </c>
      <c r="H26" s="32">
        <v>0.02538</v>
      </c>
      <c r="I26" s="32">
        <v>0.027333</v>
      </c>
      <c r="J26" s="32">
        <v>0.019521</v>
      </c>
      <c r="K26" s="32">
        <v>0.017766</v>
      </c>
      <c r="L26" s="32">
        <v>0.016578</v>
      </c>
      <c r="M26" s="32">
        <v>0.014247</v>
      </c>
      <c r="N26" s="32">
        <v>0.030447</v>
      </c>
      <c r="O26" s="32">
        <v>0.028728</v>
      </c>
      <c r="P26" s="32">
        <v>0.026586</v>
      </c>
      <c r="Q26" s="32">
        <v>0.033966</v>
      </c>
      <c r="R26" s="32">
        <v>0.069606</v>
      </c>
      <c r="S26" s="32">
        <v>0.025056</v>
      </c>
      <c r="T26" s="32">
        <v>0.024786</v>
      </c>
      <c r="U26" s="32">
        <v>0.009368</v>
      </c>
      <c r="V26" s="32">
        <v>0.019144</v>
      </c>
      <c r="W26" s="32">
        <v>0.011488</v>
      </c>
      <c r="X26" s="32">
        <v>0.08448</v>
      </c>
      <c r="Y26" s="32">
        <v>0.207988</v>
      </c>
      <c r="Z26" s="32">
        <v>0.147532</v>
      </c>
    </row>
    <row r="27" ht="14.25" customHeight="1"/>
    <row r="28" ht="14.25" customHeight="1">
      <c r="A28" s="37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>
      <c r="A2" s="2" t="s">
        <v>4</v>
      </c>
      <c r="B2" s="2">
        <v>8.5</v>
      </c>
      <c r="C2" s="5">
        <v>76.0</v>
      </c>
      <c r="D2" s="5">
        <v>5.4</v>
      </c>
      <c r="E2" s="5">
        <v>4.1</v>
      </c>
      <c r="F2" s="5">
        <v>0.9</v>
      </c>
      <c r="G2" s="5">
        <v>1.2</v>
      </c>
      <c r="H2" s="5">
        <v>2.9</v>
      </c>
      <c r="I2" s="5">
        <v>1.2</v>
      </c>
    </row>
    <row r="3">
      <c r="A3" s="2" t="s">
        <v>5</v>
      </c>
      <c r="B3" s="2">
        <v>6.2</v>
      </c>
      <c r="C3" s="5">
        <v>20.3</v>
      </c>
      <c r="D3" s="5">
        <v>60.4</v>
      </c>
      <c r="E3" s="5">
        <v>6.1</v>
      </c>
      <c r="F3" s="5">
        <v>1.6</v>
      </c>
      <c r="G3" s="5">
        <v>1.5</v>
      </c>
      <c r="H3" s="5">
        <v>1.0</v>
      </c>
      <c r="I3" s="5">
        <v>2.8</v>
      </c>
    </row>
    <row r="4">
      <c r="A4" s="2" t="s">
        <v>6</v>
      </c>
      <c r="B4" s="2">
        <v>5.0</v>
      </c>
      <c r="C4" s="5">
        <v>6.7</v>
      </c>
      <c r="D4" s="5">
        <v>5.0</v>
      </c>
      <c r="E4" s="5">
        <v>73.1</v>
      </c>
      <c r="F4" s="5">
        <v>4.2</v>
      </c>
      <c r="G4" s="5">
        <v>2.0</v>
      </c>
      <c r="H4" s="5">
        <v>0.7</v>
      </c>
      <c r="I4" s="5">
        <v>0.3</v>
      </c>
    </row>
    <row r="5">
      <c r="A5" s="2" t="s">
        <v>7</v>
      </c>
      <c r="B5" s="2">
        <v>8.8</v>
      </c>
      <c r="C5" s="5">
        <v>10.2</v>
      </c>
      <c r="D5" s="5">
        <v>4.3</v>
      </c>
      <c r="E5" s="5">
        <v>21.2</v>
      </c>
      <c r="F5" s="5">
        <v>47.8</v>
      </c>
      <c r="G5" s="5">
        <v>0.5</v>
      </c>
      <c r="H5" s="5">
        <v>0.8</v>
      </c>
      <c r="I5" s="5">
        <v>3.1</v>
      </c>
    </row>
    <row r="6">
      <c r="A6" s="2" t="s">
        <v>8</v>
      </c>
      <c r="B6" s="2">
        <v>2.1</v>
      </c>
      <c r="C6" s="5">
        <v>9.0</v>
      </c>
      <c r="D6" s="5">
        <v>7.8</v>
      </c>
      <c r="E6" s="5">
        <v>6.7</v>
      </c>
      <c r="F6" s="5">
        <v>0.9</v>
      </c>
      <c r="G6" s="5">
        <v>54.6</v>
      </c>
      <c r="H6" s="5">
        <v>6.7</v>
      </c>
      <c r="I6" s="5">
        <v>4.7</v>
      </c>
    </row>
    <row r="7">
      <c r="A7" s="2" t="s">
        <v>9</v>
      </c>
      <c r="B7" s="2">
        <v>4.4</v>
      </c>
      <c r="C7" s="5">
        <v>13.3</v>
      </c>
      <c r="D7" s="5">
        <v>8.1</v>
      </c>
      <c r="E7" s="5">
        <v>7.7</v>
      </c>
      <c r="F7" s="5">
        <v>15.1</v>
      </c>
      <c r="G7" s="5">
        <v>3.6</v>
      </c>
      <c r="H7" s="5">
        <v>37.6</v>
      </c>
      <c r="I7" s="5">
        <v>5.4</v>
      </c>
    </row>
    <row r="8">
      <c r="A8" s="10"/>
      <c r="B8" s="10"/>
      <c r="C8" s="10"/>
      <c r="D8" s="10"/>
      <c r="E8" s="10"/>
      <c r="F8" s="10"/>
      <c r="G8" s="10"/>
      <c r="H8" s="10"/>
    </row>
    <row r="9">
      <c r="A9" s="10"/>
      <c r="B9" s="10"/>
      <c r="C9" s="10"/>
      <c r="D9" s="10"/>
      <c r="E9" s="10"/>
      <c r="F9" s="10"/>
      <c r="G9" s="10"/>
      <c r="H9" s="10"/>
    </row>
    <row r="10">
      <c r="A10" s="2" t="s">
        <v>36</v>
      </c>
      <c r="B10" s="2"/>
      <c r="C10" s="16" t="s">
        <v>37</v>
      </c>
      <c r="D10" s="10"/>
      <c r="E10" s="10"/>
      <c r="F10" s="25" t="s">
        <v>56</v>
      </c>
      <c r="G10" s="27"/>
      <c r="H10" s="27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hyperlinks>
    <hyperlink r:id="rId1" ref="F10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3"/>
      <c r="B1" s="3" t="s">
        <v>11</v>
      </c>
      <c r="C1" s="7" t="s">
        <v>12</v>
      </c>
      <c r="D1" s="7" t="s">
        <v>27</v>
      </c>
      <c r="E1" s="7" t="s">
        <v>28</v>
      </c>
      <c r="F1" s="7" t="s">
        <v>30</v>
      </c>
      <c r="G1" s="7" t="s">
        <v>32</v>
      </c>
      <c r="H1" s="11" t="s">
        <v>34</v>
      </c>
      <c r="I1" s="11" t="s">
        <v>38</v>
      </c>
      <c r="J1" s="11" t="s">
        <v>40</v>
      </c>
      <c r="K1" s="11" t="s">
        <v>39</v>
      </c>
      <c r="L1" s="13" t="s">
        <v>41</v>
      </c>
      <c r="M1" s="13" t="s">
        <v>42</v>
      </c>
      <c r="N1" s="13" t="s">
        <v>43</v>
      </c>
      <c r="O1" s="13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7" t="s">
        <v>50</v>
      </c>
      <c r="V1" s="17" t="s">
        <v>51</v>
      </c>
      <c r="W1" s="17" t="s">
        <v>52</v>
      </c>
      <c r="X1" s="37" t="s">
        <v>53</v>
      </c>
      <c r="Y1" s="37" t="s">
        <v>54</v>
      </c>
      <c r="Z1" s="37" t="s">
        <v>55</v>
      </c>
    </row>
    <row r="2" ht="15.0" customHeight="1">
      <c r="A2" s="3" t="s">
        <v>57</v>
      </c>
      <c r="B2" s="3" t="s">
        <v>58</v>
      </c>
      <c r="C2" s="22">
        <v>0.405844156</v>
      </c>
      <c r="D2" s="22">
        <v>0.081168831</v>
      </c>
      <c r="E2" s="22">
        <v>0.058441558</v>
      </c>
      <c r="F2" s="22">
        <v>0.214285714</v>
      </c>
      <c r="G2" s="22">
        <v>0.24025974</v>
      </c>
      <c r="H2" s="24">
        <v>0.281995662</v>
      </c>
      <c r="I2" s="24">
        <v>0.303687636</v>
      </c>
      <c r="J2" s="24">
        <v>0.197396963</v>
      </c>
      <c r="K2" s="24">
        <v>0.21691974</v>
      </c>
      <c r="L2" s="26">
        <v>0.184174625</v>
      </c>
      <c r="M2" s="26">
        <v>0.158253752</v>
      </c>
      <c r="N2" s="26">
        <v>0.338335607</v>
      </c>
      <c r="O2" s="26">
        <v>0.319236016</v>
      </c>
      <c r="P2" s="29">
        <v>0.147718484</v>
      </c>
      <c r="Q2" s="29">
        <v>0.18870843</v>
      </c>
      <c r="R2" s="29">
        <v>0.386697602</v>
      </c>
      <c r="S2" s="29">
        <v>0.139211137</v>
      </c>
      <c r="T2" s="29">
        <v>0.137664346</v>
      </c>
      <c r="U2" s="30">
        <v>0.234167894</v>
      </c>
      <c r="V2" s="30">
        <v>0.478645066</v>
      </c>
      <c r="W2" s="30">
        <v>0.28718704</v>
      </c>
      <c r="X2" s="38">
        <v>0.192023634</v>
      </c>
      <c r="Y2" s="38">
        <v>0.47267356</v>
      </c>
      <c r="Z2" s="38">
        <v>0.335302806</v>
      </c>
    </row>
    <row r="3">
      <c r="A3" s="39" t="s">
        <v>12</v>
      </c>
      <c r="B3" s="40">
        <f>Demographics!U2</f>
        <v>0.1518229271</v>
      </c>
    </row>
    <row r="4">
      <c r="A4" s="39" t="s">
        <v>27</v>
      </c>
      <c r="B4" s="40">
        <f>Demographics!U3</f>
        <v>0.1044544759</v>
      </c>
    </row>
    <row r="5">
      <c r="A5" s="39" t="s">
        <v>28</v>
      </c>
      <c r="B5" s="40">
        <f>Demographics!U4</f>
        <v>0.1363521106</v>
      </c>
    </row>
    <row r="6">
      <c r="A6" s="39" t="s">
        <v>30</v>
      </c>
      <c r="B6" s="40">
        <f>Demographics!U5</f>
        <v>0.2846390621</v>
      </c>
    </row>
    <row r="7">
      <c r="A7" s="39" t="s">
        <v>32</v>
      </c>
      <c r="B7" s="40">
        <f>Demographics!U6</f>
        <v>0.3227314242</v>
      </c>
    </row>
    <row r="8">
      <c r="A8" s="42" t="s">
        <v>34</v>
      </c>
      <c r="B8" s="45">
        <f>Demographics!U7</f>
        <v>0.2833917401</v>
      </c>
    </row>
    <row r="9">
      <c r="A9" s="42" t="s">
        <v>38</v>
      </c>
      <c r="B9" s="45">
        <f>Demographics!U8</f>
        <v>0.1933646669</v>
      </c>
    </row>
    <row r="10">
      <c r="A10" s="42" t="s">
        <v>40</v>
      </c>
      <c r="B10" s="45">
        <f>Demographics!U10</f>
        <v>0.2023517324</v>
      </c>
    </row>
    <row r="11">
      <c r="A11" s="42" t="s">
        <v>39</v>
      </c>
      <c r="B11" s="45">
        <f>Demographics!U9</f>
        <v>0.3208918606</v>
      </c>
    </row>
    <row r="12">
      <c r="A12" s="48" t="s">
        <v>41</v>
      </c>
      <c r="B12" s="49">
        <f>Demographics!U11</f>
        <v>0.2286209077</v>
      </c>
    </row>
    <row r="13">
      <c r="A13" s="48" t="s">
        <v>42</v>
      </c>
      <c r="B13" s="49">
        <f>Demographics!U12</f>
        <v>0.1261926165</v>
      </c>
    </row>
    <row r="14">
      <c r="A14" s="48" t="s">
        <v>43</v>
      </c>
      <c r="B14" s="49">
        <f>Demographics!U13</f>
        <v>0.3380189407</v>
      </c>
    </row>
    <row r="15">
      <c r="A15" s="48" t="s">
        <v>44</v>
      </c>
      <c r="B15" s="49">
        <f>Demographics!U14</f>
        <v>0.3071675351</v>
      </c>
    </row>
    <row r="16">
      <c r="A16" s="51" t="s">
        <v>45</v>
      </c>
      <c r="B16" s="53">
        <f>Demographics!U15</f>
        <v>0.4252091819</v>
      </c>
    </row>
    <row r="17">
      <c r="A17" s="51" t="s">
        <v>46</v>
      </c>
      <c r="B17" s="53">
        <f>Demographics!U16</f>
        <v>0.3806699663</v>
      </c>
    </row>
    <row r="18">
      <c r="A18" s="51" t="s">
        <v>47</v>
      </c>
      <c r="B18" s="53">
        <f>Demographics!U17</f>
        <v>0.1941208518</v>
      </c>
    </row>
    <row r="19">
      <c r="A19" s="51" t="s">
        <v>48</v>
      </c>
      <c r="B19" s="53">
        <f>Demographics!U18</f>
        <v>0.3646468969</v>
      </c>
    </row>
    <row r="20">
      <c r="A20" s="51" t="s">
        <v>49</v>
      </c>
      <c r="B20" s="53">
        <f>Demographics!U19</f>
        <v>0.3046854771</v>
      </c>
    </row>
    <row r="21" ht="15.75" customHeight="1">
      <c r="A21" s="54" t="s">
        <v>50</v>
      </c>
      <c r="B21" s="55">
        <f>Demographics!U20</f>
        <v>0.1500201318</v>
      </c>
    </row>
    <row r="22" ht="15.75" customHeight="1">
      <c r="A22" s="54" t="s">
        <v>51</v>
      </c>
      <c r="B22" s="55">
        <f>Demographics!U21</f>
        <v>0.1819511191</v>
      </c>
    </row>
    <row r="23" ht="15.75" customHeight="1">
      <c r="A23" s="54" t="s">
        <v>52</v>
      </c>
      <c r="B23" s="55">
        <f>Demographics!U22</f>
        <v>0.1396179221</v>
      </c>
    </row>
    <row r="24" ht="15.75" customHeight="1">
      <c r="A24" s="57" t="s">
        <v>53</v>
      </c>
      <c r="B24" s="59">
        <f>Demographics!U23</f>
        <v>0.2237253498</v>
      </c>
    </row>
    <row r="25" ht="15.75" customHeight="1">
      <c r="A25" s="57" t="s">
        <v>54</v>
      </c>
      <c r="B25" s="59">
        <f>Demographics!U24</f>
        <v>0.435444901</v>
      </c>
    </row>
    <row r="26" ht="15.75" customHeight="1">
      <c r="A26" s="57" t="s">
        <v>55</v>
      </c>
      <c r="B26" s="59">
        <f>Demographics!U25</f>
        <v>0.199908202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