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openxvario\wiki\Other\"/>
    </mc:Choice>
  </mc:AlternateContent>
  <bookViews>
    <workbookView xWindow="2340" yWindow="0" windowWidth="12885" windowHeight="61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G12" i="1" l="1"/>
  <c r="I12" i="1" s="1"/>
  <c r="F12" i="1"/>
  <c r="H12" i="1" s="1"/>
  <c r="E11" i="1"/>
  <c r="G11" i="1" s="1"/>
  <c r="I11" i="1" s="1"/>
  <c r="E10" i="1"/>
  <c r="G10" i="1" s="1"/>
  <c r="I10" i="1" s="1"/>
  <c r="H7" i="1"/>
  <c r="H8" i="1"/>
  <c r="H9" i="1"/>
  <c r="I7" i="1"/>
  <c r="I8" i="1"/>
  <c r="I9" i="1"/>
  <c r="I6" i="1"/>
  <c r="H6" i="1"/>
  <c r="G7" i="1"/>
  <c r="G8" i="1"/>
  <c r="G9" i="1"/>
  <c r="G6" i="1"/>
  <c r="F7" i="1"/>
  <c r="F8" i="1"/>
  <c r="F9" i="1"/>
  <c r="F6" i="1"/>
  <c r="E7" i="1"/>
  <c r="E8" i="1"/>
  <c r="E9" i="1"/>
  <c r="E6" i="1"/>
  <c r="F11" i="1" l="1"/>
  <c r="H11" i="1" s="1"/>
  <c r="F10" i="1"/>
  <c r="H10" i="1" s="1"/>
</calcChain>
</file>

<file path=xl/sharedStrings.xml><?xml version="1.0" encoding="utf-8"?>
<sst xmlns="http://schemas.openxmlformats.org/spreadsheetml/2006/main" count="28" uniqueCount="25">
  <si>
    <t>Current Sensors for openXvario +C</t>
  </si>
  <si>
    <t>Sensor Type</t>
  </si>
  <si>
    <t>Range</t>
  </si>
  <si>
    <t>mV/A</t>
  </si>
  <si>
    <t>MinCurrentMilliamps</t>
  </si>
  <si>
    <t>ACS712ELCTR-05B-T</t>
  </si>
  <si>
    <t>ACS712ELCTR-20A-T</t>
  </si>
  <si>
    <t>ACS712ELCTR-30A-T</t>
  </si>
  <si>
    <t>Min</t>
  </si>
  <si>
    <t>Max</t>
  </si>
  <si>
    <t>mV at 0A</t>
  </si>
  <si>
    <t>calibration value:</t>
  </si>
  <si>
    <t>Calibration</t>
  </si>
  <si>
    <t>some unidirectional 30A</t>
  </si>
  <si>
    <t>Values to start with</t>
  </si>
  <si>
    <t>Start values</t>
  </si>
  <si>
    <t>exampl unidirectional Sensor</t>
  </si>
  <si>
    <t>Sensor Module Parameters</t>
  </si>
  <si>
    <t>Values for the define statements</t>
  </si>
  <si>
    <t>Optional Calibrated Values for the define statements</t>
  </si>
  <si>
    <t>&lt;&lt;== optional calibration value in mA this value will be added to all measured currents</t>
  </si>
  <si>
    <t>Fill the red fields</t>
  </si>
  <si>
    <t>your sensor</t>
  </si>
  <si>
    <t>example bidirectional Sensor</t>
  </si>
  <si>
    <t xml:space="preserve"> ^ this value is normally OK for symetrical bidirectional sensors. For unidirectional sensors overwrite this formula with the mV the sensors puts out at 5V supply voltage and with 0A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</si>
</sst>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4" borderId="1" xfId="0" applyNumberFormat="1" applyFill="1" applyBorder="1"/>
    <xf numFmtId="0" fontId="3" fillId="3" borderId="0" xfId="0" applyFont="1" applyFill="1"/>
    <xf numFmtId="0" fontId="0" fillId="2" borderId="1" xfId="0" applyFill="1" applyBorder="1"/>
    <xf numFmtId="1" fontId="0" fillId="6" borderId="1" xfId="0" applyNumberFormat="1" applyFill="1" applyBorder="1"/>
    <xf numFmtId="0" fontId="0" fillId="7" borderId="1" xfId="0" applyFill="1" applyBorder="1"/>
    <xf numFmtId="1" fontId="1" fillId="2" borderId="0" xfId="0" applyNumberFormat="1" applyFont="1" applyFill="1" applyAlignment="1">
      <alignment horizontal="right"/>
    </xf>
    <xf numFmtId="0" fontId="1" fillId="2" borderId="1" xfId="0" applyFont="1" applyFill="1" applyBorder="1"/>
    <xf numFmtId="0" fontId="0" fillId="2" borderId="1" xfId="0" applyFont="1" applyFill="1" applyBorder="1"/>
    <xf numFmtId="0" fontId="0" fillId="7" borderId="1" xfId="0" applyFont="1" applyFill="1" applyBorder="1"/>
    <xf numFmtId="1" fontId="0" fillId="4" borderId="1" xfId="0" applyNumberFormat="1" applyFont="1" applyFill="1" applyBorder="1"/>
    <xf numFmtId="1" fontId="0" fillId="6" borderId="1" xfId="0" applyNumberFormat="1" applyFont="1" applyFill="1" applyBorder="1"/>
    <xf numFmtId="0" fontId="0" fillId="0" borderId="0" xfId="0" applyFont="1"/>
    <xf numFmtId="0" fontId="5" fillId="3" borderId="0" xfId="0" applyFont="1" applyFill="1" applyAlignment="1">
      <alignment horizontal="center"/>
    </xf>
    <xf numFmtId="0" fontId="6" fillId="8" borderId="1" xfId="0" applyFont="1" applyFill="1" applyBorder="1"/>
    <xf numFmtId="1" fontId="1" fillId="5" borderId="0" xfId="0" applyNumberFormat="1" applyFont="1" applyFill="1"/>
    <xf numFmtId="0" fontId="0" fillId="0" borderId="0" xfId="0" applyAlignment="1">
      <alignment horizontal="center" wrapText="1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2" xfId="0" applyBorder="1" applyAlignment="1">
      <alignment wrapText="1"/>
    </xf>
    <xf numFmtId="1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9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I4" sqref="I4"/>
    </sheetView>
  </sheetViews>
  <sheetFormatPr baseColWidth="10" defaultRowHeight="15" x14ac:dyDescent="0.25"/>
  <cols>
    <col min="1" max="1" width="27.28515625" bestFit="1" customWidth="1"/>
    <col min="2" max="2" width="9.42578125" customWidth="1"/>
    <col min="3" max="3" width="10.28515625" customWidth="1"/>
    <col min="4" max="4" width="12" customWidth="1"/>
    <col min="5" max="5" width="11.140625" customWidth="1"/>
    <col min="6" max="6" width="20.28515625" style="1" bestFit="1" customWidth="1"/>
    <col min="7" max="7" width="20" style="1" bestFit="1" customWidth="1"/>
    <col min="8" max="9" width="20.28515625" bestFit="1" customWidth="1"/>
  </cols>
  <sheetData>
    <row r="1" spans="1:12" s="2" customFormat="1" ht="61.5" x14ac:dyDescent="0.9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2" s="2" customFormat="1" ht="60.75" customHeight="1" x14ac:dyDescent="0.9">
      <c r="A2" s="18"/>
      <c r="B2" s="23" t="s">
        <v>17</v>
      </c>
      <c r="C2" s="23"/>
      <c r="D2" s="23"/>
      <c r="E2" s="18"/>
      <c r="F2" s="23" t="s">
        <v>18</v>
      </c>
      <c r="G2" s="23"/>
      <c r="H2" s="24" t="s">
        <v>19</v>
      </c>
      <c r="I2" s="24"/>
    </row>
    <row r="3" spans="1:12" s="2" customFormat="1" ht="26.25" x14ac:dyDescent="0.4">
      <c r="A3" s="7"/>
      <c r="B3" s="31" t="s">
        <v>21</v>
      </c>
      <c r="C3" s="31"/>
      <c r="D3" s="31"/>
      <c r="E3" s="7"/>
      <c r="F3" s="30" t="s">
        <v>15</v>
      </c>
      <c r="G3" s="30"/>
      <c r="H3" s="30" t="s">
        <v>12</v>
      </c>
      <c r="I3" s="30"/>
    </row>
    <row r="4" spans="1:12" x14ac:dyDescent="0.25">
      <c r="A4" s="3"/>
      <c r="B4" s="25" t="s">
        <v>2</v>
      </c>
      <c r="C4" s="25"/>
      <c r="D4" s="3"/>
      <c r="E4" s="26" t="s">
        <v>10</v>
      </c>
      <c r="F4" s="28" t="s">
        <v>14</v>
      </c>
      <c r="G4" s="29"/>
      <c r="H4" s="11" t="s">
        <v>11</v>
      </c>
      <c r="I4" s="20">
        <v>-100</v>
      </c>
      <c r="J4" s="21" t="s">
        <v>20</v>
      </c>
      <c r="K4" s="21"/>
      <c r="L4" s="21"/>
    </row>
    <row r="5" spans="1:12" ht="16.5" customHeight="1" x14ac:dyDescent="0.25">
      <c r="A5" s="4" t="s">
        <v>1</v>
      </c>
      <c r="B5" s="4" t="s">
        <v>8</v>
      </c>
      <c r="C5" s="4" t="s">
        <v>9</v>
      </c>
      <c r="D5" s="4" t="s">
        <v>3</v>
      </c>
      <c r="E5" s="27"/>
      <c r="F5" s="5" t="s">
        <v>4</v>
      </c>
      <c r="G5" s="5" t="s">
        <v>4</v>
      </c>
      <c r="H5" s="5" t="s">
        <v>4</v>
      </c>
      <c r="I5" s="5" t="s">
        <v>4</v>
      </c>
      <c r="J5" s="21"/>
      <c r="K5" s="21"/>
      <c r="L5" s="21"/>
    </row>
    <row r="6" spans="1:12" x14ac:dyDescent="0.25">
      <c r="A6" s="8" t="s">
        <v>5</v>
      </c>
      <c r="B6" s="10">
        <v>-5</v>
      </c>
      <c r="C6" s="10">
        <v>5</v>
      </c>
      <c r="D6" s="10">
        <v>185</v>
      </c>
      <c r="E6" s="8">
        <f>5000/(ABS(B6)+ABS(C6))*ABS(B6)</f>
        <v>2500</v>
      </c>
      <c r="F6" s="6">
        <f>E6/D6*1000*-1</f>
        <v>-13513.513513513513</v>
      </c>
      <c r="G6" s="6">
        <f>ABS((5000-E6)/D6*1000*-1)</f>
        <v>13513.513513513513</v>
      </c>
      <c r="H6" s="9">
        <f>F6+$I$4</f>
        <v>-13613.513513513513</v>
      </c>
      <c r="I6" s="9">
        <f>G6+$I$4</f>
        <v>13413.513513513513</v>
      </c>
      <c r="J6" s="21"/>
      <c r="K6" s="21"/>
      <c r="L6" s="21"/>
    </row>
    <row r="7" spans="1:12" x14ac:dyDescent="0.25">
      <c r="A7" s="8" t="s">
        <v>6</v>
      </c>
      <c r="B7" s="10">
        <v>-20</v>
      </c>
      <c r="C7" s="10">
        <v>20</v>
      </c>
      <c r="D7" s="10">
        <v>100</v>
      </c>
      <c r="E7" s="8">
        <f t="shared" ref="E7:E9" si="0">5000/(ABS(B7)+ABS(C7))*ABS(B7)</f>
        <v>2500</v>
      </c>
      <c r="F7" s="6">
        <f t="shared" ref="F7:F9" si="1">E7/D7*1000*-1</f>
        <v>-25000</v>
      </c>
      <c r="G7" s="6">
        <f t="shared" ref="G7:G9" si="2">ABS((5000-E7)/D7*1000*-1)</f>
        <v>25000</v>
      </c>
      <c r="H7" s="9">
        <f t="shared" ref="H7:H9" si="3">F7+$I$4</f>
        <v>-25100</v>
      </c>
      <c r="I7" s="9">
        <f t="shared" ref="I7:I9" si="4">G7+$I$4</f>
        <v>24900</v>
      </c>
    </row>
    <row r="8" spans="1:12" x14ac:dyDescent="0.25">
      <c r="A8" s="8" t="s">
        <v>7</v>
      </c>
      <c r="B8" s="10">
        <v>-30</v>
      </c>
      <c r="C8" s="10">
        <v>30</v>
      </c>
      <c r="D8" s="10">
        <v>66</v>
      </c>
      <c r="E8" s="8">
        <f t="shared" si="0"/>
        <v>2500</v>
      </c>
      <c r="F8" s="6">
        <f t="shared" si="1"/>
        <v>-37878.787878787873</v>
      </c>
      <c r="G8" s="6">
        <f t="shared" si="2"/>
        <v>37878.787878787873</v>
      </c>
      <c r="H8" s="9">
        <f t="shared" si="3"/>
        <v>-37978.787878787873</v>
      </c>
      <c r="I8" s="9">
        <f t="shared" si="4"/>
        <v>37778.787878787873</v>
      </c>
    </row>
    <row r="9" spans="1:12" x14ac:dyDescent="0.25">
      <c r="A9" s="8" t="s">
        <v>13</v>
      </c>
      <c r="B9" s="10">
        <v>0</v>
      </c>
      <c r="C9" s="10">
        <v>30</v>
      </c>
      <c r="D9" s="10">
        <v>120</v>
      </c>
      <c r="E9" s="8">
        <f t="shared" si="0"/>
        <v>0</v>
      </c>
      <c r="F9" s="6">
        <f t="shared" si="1"/>
        <v>0</v>
      </c>
      <c r="G9" s="6">
        <f t="shared" si="2"/>
        <v>41666.666666666664</v>
      </c>
      <c r="H9" s="9">
        <f t="shared" si="3"/>
        <v>-100</v>
      </c>
      <c r="I9" s="9">
        <f t="shared" si="4"/>
        <v>41566.666666666664</v>
      </c>
    </row>
    <row r="10" spans="1:12" s="17" customFormat="1" x14ac:dyDescent="0.25">
      <c r="A10" s="13" t="s">
        <v>23</v>
      </c>
      <c r="B10" s="14">
        <v>-100</v>
      </c>
      <c r="C10" s="14">
        <v>100</v>
      </c>
      <c r="D10" s="14">
        <v>20</v>
      </c>
      <c r="E10" s="13">
        <f t="shared" ref="E10" si="5">5000/(ABS(B10)+ABS(C10))*ABS(B10)</f>
        <v>2500</v>
      </c>
      <c r="F10" s="15">
        <f t="shared" ref="F10" si="6">E10/D10*1000*-1</f>
        <v>-125000</v>
      </c>
      <c r="G10" s="15">
        <f t="shared" ref="G10" si="7">ABS((5000-E10)/D10*1000*-1)</f>
        <v>125000</v>
      </c>
      <c r="H10" s="16">
        <f t="shared" ref="H10" si="8">F10+$I$4</f>
        <v>-125100</v>
      </c>
      <c r="I10" s="16">
        <f t="shared" ref="I10" si="9">G10+$I$4</f>
        <v>124900</v>
      </c>
    </row>
    <row r="11" spans="1:12" s="17" customFormat="1" x14ac:dyDescent="0.25">
      <c r="A11" s="13" t="s">
        <v>16</v>
      </c>
      <c r="B11" s="14">
        <v>0</v>
      </c>
      <c r="C11" s="14">
        <v>125</v>
      </c>
      <c r="D11" s="14">
        <v>28</v>
      </c>
      <c r="E11" s="13">
        <f t="shared" ref="E11:E12" si="10">5000/(ABS(B11)+ABS(C11))*ABS(B11)</f>
        <v>0</v>
      </c>
      <c r="F11" s="15">
        <f t="shared" ref="F11" si="11">E11/D11*1000*-1</f>
        <v>0</v>
      </c>
      <c r="G11" s="15">
        <f t="shared" ref="G11" si="12">ABS((5000-E11)/D11*1000*-1)</f>
        <v>178571.42857142858</v>
      </c>
      <c r="H11" s="16">
        <f t="shared" ref="H11" si="13">F11+$I$4</f>
        <v>-100</v>
      </c>
      <c r="I11" s="16">
        <f t="shared" ref="I11" si="14">G11+$I$4</f>
        <v>178471.42857142858</v>
      </c>
    </row>
    <row r="12" spans="1:12" ht="15.75" x14ac:dyDescent="0.25">
      <c r="A12" s="12" t="s">
        <v>22</v>
      </c>
      <c r="B12" s="19">
        <v>30</v>
      </c>
      <c r="C12" s="19">
        <v>30</v>
      </c>
      <c r="D12" s="19">
        <v>66</v>
      </c>
      <c r="E12" s="34">
        <f t="shared" si="10"/>
        <v>2500</v>
      </c>
      <c r="F12" s="6">
        <f t="shared" ref="F12" si="15">E12/D12*1000*-1</f>
        <v>-37878.787878787873</v>
      </c>
      <c r="G12" s="6">
        <f t="shared" ref="G12" si="16">ABS((5000-E12)/D12*1000*-1)</f>
        <v>37878.787878787873</v>
      </c>
      <c r="H12" s="9">
        <f t="shared" ref="H12" si="17">F12+$I$4</f>
        <v>-37978.787878787873</v>
      </c>
      <c r="I12" s="9">
        <f t="shared" ref="I12" si="18">G12+$I$4</f>
        <v>37778.787878787873</v>
      </c>
    </row>
    <row r="13" spans="1:12" x14ac:dyDescent="0.25">
      <c r="E13" s="32" t="s">
        <v>24</v>
      </c>
      <c r="F13" s="32"/>
    </row>
    <row r="14" spans="1:12" x14ac:dyDescent="0.25">
      <c r="E14" s="33"/>
      <c r="F14" s="33"/>
    </row>
    <row r="15" spans="1:12" x14ac:dyDescent="0.25">
      <c r="E15" s="33"/>
      <c r="F15" s="33"/>
    </row>
    <row r="16" spans="1:12" x14ac:dyDescent="0.25">
      <c r="E16" s="33"/>
      <c r="F16" s="33"/>
    </row>
    <row r="17" spans="5:6" x14ac:dyDescent="0.25">
      <c r="E17" s="33"/>
      <c r="F17" s="33"/>
    </row>
    <row r="18" spans="5:6" x14ac:dyDescent="0.25">
      <c r="E18" s="33"/>
      <c r="F18" s="33"/>
    </row>
    <row r="19" spans="5:6" x14ac:dyDescent="0.25">
      <c r="E19" s="33"/>
      <c r="F19" s="33"/>
    </row>
  </sheetData>
  <mergeCells count="12">
    <mergeCell ref="E13:F19"/>
    <mergeCell ref="J4:L6"/>
    <mergeCell ref="A1:I1"/>
    <mergeCell ref="B2:D2"/>
    <mergeCell ref="F2:G2"/>
    <mergeCell ref="H2:I2"/>
    <mergeCell ref="B4:C4"/>
    <mergeCell ref="E4:E5"/>
    <mergeCell ref="F4:G4"/>
    <mergeCell ref="H3:I3"/>
    <mergeCell ref="F3:G3"/>
    <mergeCell ref="B3:D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Schloßhan</dc:creator>
  <cp:lastModifiedBy>Rainer Schloßhan</cp:lastModifiedBy>
  <dcterms:created xsi:type="dcterms:W3CDTF">2013-05-10T14:51:25Z</dcterms:created>
  <dcterms:modified xsi:type="dcterms:W3CDTF">2013-05-11T13:22:58Z</dcterms:modified>
</cp:coreProperties>
</file>